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Inputs" sheetId="2" state="visible" r:id="rId2"/>
    <sheet xmlns:r="http://schemas.openxmlformats.org/officeDocument/2006/relationships" name="Holdings" sheetId="3" state="visible" r:id="rId3"/>
    <sheet xmlns:r="http://schemas.openxmlformats.org/officeDocument/2006/relationships" name="Engine" sheetId="4" state="visible" r:id="rId4"/>
    <sheet xmlns:r="http://schemas.openxmlformats.org/officeDocument/2006/relationships" name="The Cost" sheetId="5" state="visible" r:id="rId5"/>
  </sheets>
  <definedNames/>
  <calcPr calcId="124519" fullCalcOnLoad="1"/>
</workbook>
</file>

<file path=xl/styles.xml><?xml version="1.0" encoding="utf-8"?>
<styleSheet xmlns="http://schemas.openxmlformats.org/spreadsheetml/2006/main">
  <numFmts count="5">
    <numFmt numFmtId="164" formatCode="\$#,##0;&quot;($&quot;#,##0\);\-"/>
    <numFmt numFmtId="165" formatCode="0.0"/>
    <numFmt numFmtId="166" formatCode="0.0%"/>
    <numFmt numFmtId="167" formatCode="\$#,##0.00;&quot;($&quot;#,##0.00\);\-"/>
    <numFmt numFmtId="168" formatCode="0.0000%"/>
  </numFmts>
  <fonts count="11">
    <font>
      <name val="Calibri"/>
      <family val="2"/>
      <color theme="1"/>
      <sz val="11"/>
      <scheme val="minor"/>
    </font>
    <font>
      <name val="Arial"/>
      <b val="1"/>
      <color rgb="FF1F3A5F"/>
      <sz val="16"/>
    </font>
    <font>
      <name val="Arial"/>
      <color rgb="FF5A6472"/>
      <sz val="9"/>
    </font>
    <font>
      <name val="Arial"/>
      <b val="1"/>
      <color rgb="FF1A1A1A"/>
      <sz val="10"/>
    </font>
    <font>
      <name val="Arial"/>
      <color rgb="FF1A1A1A"/>
      <sz val="10"/>
    </font>
    <font>
      <name val="Arial"/>
      <color rgb="FF0000FF"/>
      <sz val="10"/>
    </font>
    <font>
      <name val="Arial"/>
      <color rgb="FF1F6F4A"/>
      <sz val="10"/>
    </font>
    <font>
      <name val="Arial"/>
      <b val="1"/>
      <color rgb="FF1F3A5F"/>
      <sz val="11"/>
    </font>
    <font>
      <name val="Arial"/>
      <i val="1"/>
      <color rgb="FF5A6472"/>
      <sz val="9"/>
    </font>
    <font>
      <name val="Arial"/>
      <b val="1"/>
      <color rgb="FF1F6F4A"/>
      <sz val="11"/>
    </font>
    <font>
      <name val="Arial"/>
      <b val="1"/>
      <color rgb="FF9C2B2B"/>
      <sz val="11"/>
    </font>
  </fonts>
  <fills count="4">
    <fill>
      <patternFill/>
    </fill>
    <fill>
      <patternFill patternType="gray125"/>
    </fill>
    <fill>
      <patternFill patternType="solid">
        <fgColor rgb="FFFFF6D5"/>
      </patternFill>
    </fill>
    <fill>
      <patternFill patternType="solid">
        <fgColor rgb="FFDCE4EE"/>
      </patternFill>
    </fill>
  </fills>
  <borders count="2">
    <border>
      <left/>
      <right/>
      <top/>
      <bottom/>
      <diagonal/>
    </border>
    <border>
      <top style="thin">
        <color rgb="FFB9C4D4"/>
      </top>
    </border>
  </borders>
  <cellStyleXfs count="1">
    <xf numFmtId="0" fontId="0" fillId="0" borderId="0"/>
  </cellStyleXfs>
  <cellXfs count="3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2" borderId="0" pivotButton="0" quotePrefix="0" xfId="0"/>
    <xf numFmtId="0" fontId="4" fillId="0" borderId="0" pivotButton="0" quotePrefix="0" xfId="0"/>
    <xf numFmtId="0" fontId="6" fillId="0" borderId="0" pivotButton="0" quotePrefix="0" xfId="0"/>
    <xf numFmtId="0" fontId="2" fillId="0" borderId="0" applyAlignment="1" pivotButton="0" quotePrefix="0" xfId="0">
      <alignment vertical="top" wrapText="1"/>
    </xf>
    <xf numFmtId="0" fontId="3" fillId="3" borderId="0" pivotButton="0" quotePrefix="0" xfId="0"/>
    <xf numFmtId="0" fontId="0" fillId="3" borderId="0" pivotButton="0" quotePrefix="0" xfId="0"/>
    <xf numFmtId="164" fontId="5" fillId="2" borderId="0" pivotButton="0" quotePrefix="0" xfId="0"/>
    <xf numFmtId="165" fontId="5" fillId="2" borderId="0" pivotButton="0" quotePrefix="0" xfId="0"/>
    <xf numFmtId="10" fontId="5" fillId="2" borderId="0" pivotButton="0" quotePrefix="0" xfId="0"/>
    <xf numFmtId="10" fontId="6" fillId="2" borderId="0" pivotButton="0" quotePrefix="0" xfId="0"/>
    <xf numFmtId="0" fontId="3" fillId="0" borderId="1" pivotButton="0" quotePrefix="0" xfId="0"/>
    <xf numFmtId="10" fontId="7" fillId="0" borderId="1" pivotButton="0" quotePrefix="0" xfId="0"/>
    <xf numFmtId="0" fontId="2" fillId="0" borderId="1" pivotButton="0" quotePrefix="0" xfId="0"/>
    <xf numFmtId="166" fontId="7" fillId="0" borderId="0" pivotButton="0" quotePrefix="0" xfId="0"/>
    <xf numFmtId="164" fontId="4" fillId="0" borderId="0" pivotButton="0" quotePrefix="0" xfId="0"/>
    <xf numFmtId="0" fontId="3" fillId="0" borderId="0" applyAlignment="1" pivotButton="0" quotePrefix="0" xfId="0">
      <alignment horizontal="right" vertical="top"/>
    </xf>
    <xf numFmtId="167" fontId="4" fillId="0" borderId="0" pivotButton="0" quotePrefix="0" xfId="0"/>
    <xf numFmtId="164" fontId="3" fillId="0" borderId="1" pivotButton="0" quotePrefix="0" xfId="0"/>
    <xf numFmtId="0" fontId="0" fillId="0" borderId="1" pivotButton="0" quotePrefix="0" xfId="0"/>
    <xf numFmtId="167" fontId="3" fillId="0" borderId="1" pivotButton="0" quotePrefix="0" xfId="0"/>
    <xf numFmtId="10" fontId="7" fillId="0" borderId="0" pivotButton="0" quotePrefix="0" xfId="0"/>
    <xf numFmtId="1" fontId="6" fillId="0" borderId="0" pivotButton="0" quotePrefix="0" xfId="0"/>
    <xf numFmtId="168" fontId="6" fillId="0" borderId="0" pivotButton="0" quotePrefix="0" xfId="0"/>
    <xf numFmtId="1" fontId="4" fillId="0" borderId="0" pivotButton="0" quotePrefix="0" xfId="0"/>
    <xf numFmtId="164" fontId="6" fillId="0" borderId="0" pivotButton="0" quotePrefix="0" xfId="0"/>
    <xf numFmtId="0" fontId="8" fillId="0" borderId="0" applyAlignment="1" pivotButton="0" quotePrefix="0" xfId="0">
      <alignment vertical="top" wrapText="1"/>
    </xf>
    <xf numFmtId="164" fontId="9" fillId="0" borderId="0" pivotButton="0" quotePrefix="0" xfId="0"/>
    <xf numFmtId="164" fontId="10" fillId="0" borderId="1" pivotButton="0" quotePrefix="0" xfId="0"/>
    <xf numFmtId="164" fontId="10" fillId="0" borderId="0" pivotButton="0" quotePrefix="0" xfId="0"/>
    <xf numFmtId="166" fontId="9" fillId="0" borderId="0" pivotButton="0" quotePrefix="0" xfId="0"/>
    <xf numFmtId="165" fontId="10" fillId="0" borderId="1" pivotButton="0" quotePrefix="0" xfId="0"/>
    <xf numFmtId="0" fontId="2" fillId="0" borderId="1" applyAlignment="1" pivotButton="0" quotePrefix="0" xfId="0">
      <alignment vertical="top" wrapText="1"/>
    </xf>
    <xf numFmtId="0" fontId="8" fillId="0" borderId="0" pivotButton="0" quotePrefix="0" xfId="0"/>
    <xf numFmtId="1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23"/>
  <sheetViews>
    <sheetView showGridLines="0" workbookViewId="0">
      <selection activeCell="A1" sqref="A1"/>
    </sheetView>
  </sheetViews>
  <sheetFormatPr baseColWidth="8" defaultRowHeight="15"/>
  <cols>
    <col width="3" customWidth="1" min="1" max="1"/>
    <col width="26" customWidth="1" min="2" max="2"/>
    <col width="88" customWidth="1" min="3" max="3"/>
  </cols>
  <sheetData>
    <row r="2">
      <c r="B2" s="1" t="inlineStr">
        <is>
          <t>2 Comma Investor</t>
        </is>
      </c>
    </row>
    <row r="3">
      <c r="B3" s="2" t="inlineStr">
        <is>
          <t>twocommainvestor.com  |  Investment Fee Drag Calculator  |  v1.0  |  Released August 30, 2026</t>
        </is>
      </c>
    </row>
    <row r="5" ht="42" customHeight="1">
      <c r="B5" s="3" t="inlineStr">
        <is>
          <t>What this is</t>
        </is>
      </c>
      <c r="C5" s="4" t="inlineStr">
        <is>
          <t>A fee is quoted as a percentage of your assets. It is paid out of your returns. This workbook answers what that costs in the two units that mean something: dollars, and years of your life spent making up the difference.</t>
        </is>
      </c>
    </row>
    <row r="7" ht="28" customHeight="1">
      <c r="B7" s="3" t="inlineStr">
        <is>
          <t>How to use it</t>
        </is>
      </c>
      <c r="C7" s="4" t="inlineStr">
        <is>
          <t>1. Open the Holdings tab and list every fund you own with its expense ratio. The sheet computes your true blended fund cost, weighted by how much you hold in each.</t>
        </is>
      </c>
    </row>
    <row r="8" ht="28" customHeight="1">
      <c r="C8" s="4" t="inlineStr">
        <is>
          <t>2. Open the Inputs tab. The blended fund cost carries over automatically. Add your advisory, platform, wrap, or administrative fee on top of it, and set your balance, contribution, and horizon.</t>
        </is>
      </c>
    </row>
    <row r="9" ht="28" customHeight="1">
      <c r="C9" s="4" t="inlineStr">
        <is>
          <t>3. Read The Cost tab. Look at the years figure before the dollars figure.</t>
        </is>
      </c>
    </row>
    <row r="10">
      <c r="C10" s="4" t="inlineStr">
        <is>
          <t>4. Take that number into any conversation with whoever charges the fee.</t>
        </is>
      </c>
    </row>
    <row r="12">
      <c r="B12" s="3" t="inlineStr">
        <is>
          <t>Cell legend</t>
        </is>
      </c>
    </row>
    <row r="13">
      <c r="B13" s="5" t="inlineStr">
        <is>
          <t>Yellow fill, blue text</t>
        </is>
      </c>
      <c r="C13" s="6" t="inlineStr">
        <is>
          <t>You type here. These are the only cells you need to touch.</t>
        </is>
      </c>
    </row>
    <row r="14">
      <c r="B14" s="6" t="inlineStr">
        <is>
          <t>Black text</t>
        </is>
      </c>
      <c r="C14" s="6" t="inlineStr">
        <is>
          <t>A formula. Leave it alone unless you know what you are changing.</t>
        </is>
      </c>
    </row>
    <row r="15">
      <c r="B15" s="7" t="inlineStr">
        <is>
          <t>Green text</t>
        </is>
      </c>
      <c r="C15" s="6" t="inlineStr">
        <is>
          <t>Pulls a number from another tab in this workbook.</t>
        </is>
      </c>
    </row>
    <row r="17" ht="70" customHeight="1">
      <c r="B17" s="3" t="inlineStr">
        <is>
          <t>The one assumption</t>
        </is>
      </c>
      <c r="C17" s="4" t="inlineStr">
        <is>
          <t>Expected gross return is an assumption, not a promise, and the fee drag figure scales with it. A higher assumed return makes fees look worse in dollars, because there is more compounding for the fee to eat. That is the mechanism rather than a trick, but it means the honest way to use this file is to run it at a return you would defend rather than one you would like. The default is 7 percent. It is a convention, not a forecast.</t>
        </is>
      </c>
    </row>
    <row r="19" ht="56" customHeight="1">
      <c r="B19" s="3" t="inlineStr">
        <is>
          <t>What it does not do</t>
        </is>
      </c>
      <c r="C19" s="4" t="inlineStr">
        <is>
          <t>It ignores taxes, which are a separate and larger subject; trading costs and bid-ask spreads inside a fund, which do not appear in the expense ratio; and any value the fee might be buying you. A fee is not automatically waste. This file prices it so that keeping it can be a decision rather than a default.</t>
        </is>
      </c>
    </row>
    <row r="21" ht="46" customHeight="1">
      <c r="B21" s="3" t="inlineStr">
        <is>
          <t>Disclaimer</t>
        </is>
      </c>
      <c r="C21" s="8" t="inlineStr">
        <is>
          <t>Educational tool, not financial, tax, investment, or legal advice. Every figure is an estimate generated from assumptions you control, and those assumptions can be wrong. 2 Comma Investor is not a registered investment adviser, broker-dealer, or financial planner. Provided as is, with no warranty. Full disclosures at twocommainvestor.com/disclosures.html</t>
        </is>
      </c>
    </row>
    <row r="23">
      <c r="B23" s="3" t="inlineStr">
        <is>
          <t>Read the essay</t>
        </is>
      </c>
      <c r="C23" s="2" t="inlineStr">
        <is>
          <t>twocommainvestor.com/money/what-investment-fees-really-cost.html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2:E19"/>
  <sheetViews>
    <sheetView showGridLines="0" workbookViewId="0">
      <selection activeCell="A1" sqref="A1"/>
    </sheetView>
  </sheetViews>
  <sheetFormatPr baseColWidth="8" defaultRowHeight="15"/>
  <cols>
    <col width="3" customWidth="1" min="1" max="1"/>
    <col width="44" customWidth="1" min="2" max="2"/>
    <col width="16" customWidth="1" min="3" max="3"/>
    <col width="62" customWidth="1" min="4" max="4"/>
  </cols>
  <sheetData>
    <row r="2">
      <c r="B2" s="1" t="inlineStr">
        <is>
          <t>Your Numbers</t>
        </is>
      </c>
    </row>
    <row r="3">
      <c r="B3" s="2" t="inlineStr">
        <is>
          <t>Fill in the yellow cells. Everything else in this workbook is built from these.</t>
        </is>
      </c>
    </row>
    <row r="5">
      <c r="B5" s="9" t="inlineStr">
        <is>
          <t>The portfolio</t>
        </is>
      </c>
      <c r="C5" s="10" t="n"/>
      <c r="D5" s="10" t="n"/>
      <c r="E5" s="10" t="n"/>
    </row>
    <row r="6">
      <c r="B6" s="6" t="inlineStr">
        <is>
          <t>Current invested balance</t>
        </is>
      </c>
      <c r="C6" s="11" t="n">
        <v>25000</v>
      </c>
      <c r="D6" s="2" t="inlineStr">
        <is>
          <t>Everything you already have invested. Zero is fine.</t>
        </is>
      </c>
    </row>
    <row r="7">
      <c r="B7" s="6" t="inlineStr">
        <is>
          <t>Monthly contribution</t>
        </is>
      </c>
      <c r="C7" s="11" t="n">
        <v>500</v>
      </c>
      <c r="D7" s="2" t="inlineStr">
        <is>
          <t>What you add every month, including any employer contribution.</t>
        </is>
      </c>
    </row>
    <row r="8">
      <c r="B8" s="6" t="inlineStr">
        <is>
          <t>Years until you stop contributing</t>
        </is>
      </c>
      <c r="C8" s="12" t="n">
        <v>30</v>
      </c>
      <c r="D8" s="2" t="inlineStr">
        <is>
          <t>Be honest rather than optimistic. Maximum 50.</t>
        </is>
      </c>
    </row>
    <row r="9">
      <c r="B9" s="6" t="inlineStr">
        <is>
          <t>Expected gross annual return</t>
        </is>
      </c>
      <c r="C9" s="13" t="n">
        <v>0.07000000000000001</v>
      </c>
      <c r="D9" s="2" t="inlineStr">
        <is>
          <t>Before any fees. An assumption, not a promise. See Start Here.</t>
        </is>
      </c>
    </row>
    <row r="11">
      <c r="B11" s="9" t="inlineStr">
        <is>
          <t>What it costs you</t>
        </is>
      </c>
      <c r="C11" s="10" t="n"/>
      <c r="D11" s="10" t="n"/>
      <c r="E11" s="10" t="n"/>
    </row>
    <row r="12">
      <c r="B12" s="6" t="inlineStr">
        <is>
          <t>Weighted fund expense ratio</t>
        </is>
      </c>
      <c r="C12" s="14">
        <f>Holdings!$D$22</f>
        <v/>
      </c>
      <c r="D12" s="2" t="inlineStr">
        <is>
          <t>Carried from the Holdings tab. Type over it if you prefer.</t>
        </is>
      </c>
    </row>
    <row r="13">
      <c r="B13" s="6" t="inlineStr">
        <is>
          <t>Advisory or management fee</t>
        </is>
      </c>
      <c r="C13" s="13" t="n">
        <v>0.01</v>
      </c>
      <c r="D13" s="2" t="inlineStr">
        <is>
          <t>The percentage an adviser or wealth manager charges on assets.</t>
        </is>
      </c>
    </row>
    <row r="14">
      <c r="B14" s="6" t="inlineStr">
        <is>
          <t>Platform, wrap, or administrative fee</t>
        </is>
      </c>
      <c r="C14" s="13" t="n">
        <v>0</v>
      </c>
      <c r="D14" s="2" t="inlineStr">
        <is>
          <t>Custody, recordkeeping, or plan administration charges.</t>
        </is>
      </c>
    </row>
    <row r="15">
      <c r="B15" s="15" t="inlineStr">
        <is>
          <t>All-in annual cost</t>
        </is>
      </c>
      <c r="C15" s="16">
        <f>C12+C13+C14</f>
        <v/>
      </c>
      <c r="D15" s="17" t="inlineStr">
        <is>
          <t>This is the number that matters, and it is usually higher than expected.</t>
        </is>
      </c>
    </row>
    <row r="17">
      <c r="B17" s="9" t="inlineStr">
        <is>
          <t>Sanity check</t>
        </is>
      </c>
      <c r="C17" s="10" t="n"/>
      <c r="D17" s="10" t="n"/>
      <c r="E17" s="10" t="n"/>
    </row>
    <row r="18">
      <c r="B18" s="6" t="inlineStr">
        <is>
          <t>Your fee as a share of your expected return</t>
        </is>
      </c>
      <c r="C18" s="18">
        <f>IF(C9=0,0,C15/C9)</f>
        <v/>
      </c>
      <c r="D18" s="2" t="inlineStr">
        <is>
          <t>The honest denominator. You do not live on assets, you live on what they earn.</t>
        </is>
      </c>
    </row>
    <row r="19">
      <c r="B19" s="6" t="inlineStr">
        <is>
          <t>Total you will contribute over the period</t>
        </is>
      </c>
      <c r="C19" s="19">
        <f>C6+C7*C8*12</f>
        <v/>
      </c>
      <c r="D19" s="2" t="inlineStr">
        <is>
          <t>Starting balance plus every future contribution, uncompounded.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E27"/>
  <sheetViews>
    <sheetView showGridLines="0" workbookViewId="0">
      <selection activeCell="A1" sqref="A1"/>
    </sheetView>
  </sheetViews>
  <sheetFormatPr baseColWidth="8" defaultRowHeight="15"/>
  <cols>
    <col width="3" customWidth="1" min="1" max="1"/>
    <col width="34" customWidth="1" min="2" max="2"/>
    <col width="18" customWidth="1" min="3" max="3"/>
    <col width="16" customWidth="1" min="4" max="4"/>
    <col width="44" customWidth="1" min="5" max="5"/>
  </cols>
  <sheetData>
    <row r="2">
      <c r="B2" s="1" t="inlineStr">
        <is>
          <t>What You Actually Hold</t>
        </is>
      </c>
    </row>
    <row r="3">
      <c r="B3" s="2" t="inlineStr">
        <is>
          <t>List every fund, in every account. The blended cost is weighted by balance, which is why it rarely matches the number you had in mind.</t>
        </is>
      </c>
    </row>
    <row r="5">
      <c r="B5" s="9" t="inlineStr">
        <is>
          <t>Your funds</t>
        </is>
      </c>
      <c r="C5" s="10" t="n"/>
      <c r="D5" s="10" t="n"/>
      <c r="E5" s="10" t="n"/>
    </row>
    <row r="6">
      <c r="B6" s="3" t="inlineStr">
        <is>
          <t>Fund or holding</t>
        </is>
      </c>
      <c r="C6" s="20" t="inlineStr">
        <is>
          <t>Balance</t>
        </is>
      </c>
      <c r="D6" s="20" t="inlineStr">
        <is>
          <t>Expense ratio</t>
        </is>
      </c>
      <c r="E6" s="20" t="inlineStr">
        <is>
          <t>Annual cost in dollars</t>
        </is>
      </c>
    </row>
    <row r="7">
      <c r="B7" s="5" t="inlineStr">
        <is>
          <t>Example: an allocation fund</t>
        </is>
      </c>
      <c r="C7" s="11" t="n">
        <v>15000</v>
      </c>
      <c r="D7" s="13" t="n">
        <v>0.002</v>
      </c>
      <c r="E7" s="21">
        <f>IF(OR($C7="",$D7=""),"",$C7*$D7)</f>
        <v/>
      </c>
    </row>
    <row r="8">
      <c r="B8" s="5" t="inlineStr">
        <is>
          <t>Example: an actively managed fund</t>
        </is>
      </c>
      <c r="C8" s="11" t="n">
        <v>10000</v>
      </c>
      <c r="D8" s="13" t="n">
        <v>0.0095</v>
      </c>
      <c r="E8" s="21">
        <f>IF(OR($C8="",$D8=""),"",$C8*$D8)</f>
        <v/>
      </c>
    </row>
    <row r="9">
      <c r="B9" s="5" t="inlineStr"/>
      <c r="C9" s="11" t="n"/>
      <c r="D9" s="13" t="n"/>
      <c r="E9" s="21">
        <f>IF(OR($C9="",$D9=""),"",$C9*$D9)</f>
        <v/>
      </c>
    </row>
    <row r="10">
      <c r="B10" s="5" t="inlineStr"/>
      <c r="C10" s="11" t="n"/>
      <c r="D10" s="13" t="n"/>
      <c r="E10" s="21">
        <f>IF(OR($C10="",$D10=""),"",$C10*$D10)</f>
        <v/>
      </c>
    </row>
    <row r="11">
      <c r="B11" s="5" t="inlineStr"/>
      <c r="C11" s="11" t="n"/>
      <c r="D11" s="13" t="n"/>
      <c r="E11" s="21">
        <f>IF(OR($C11="",$D11=""),"",$C11*$D11)</f>
        <v/>
      </c>
    </row>
    <row r="12">
      <c r="B12" s="5" t="inlineStr"/>
      <c r="C12" s="11" t="n"/>
      <c r="D12" s="13" t="n"/>
      <c r="E12" s="21">
        <f>IF(OR($C12="",$D12=""),"",$C12*$D12)</f>
        <v/>
      </c>
    </row>
    <row r="13">
      <c r="B13" s="5" t="inlineStr"/>
      <c r="C13" s="11" t="n"/>
      <c r="D13" s="13" t="n"/>
      <c r="E13" s="21">
        <f>IF(OR($C13="",$D13=""),"",$C13*$D13)</f>
        <v/>
      </c>
    </row>
    <row r="14">
      <c r="B14" s="5" t="inlineStr"/>
      <c r="C14" s="11" t="n"/>
      <c r="D14" s="13" t="n"/>
      <c r="E14" s="21">
        <f>IF(OR($C14="",$D14=""),"",$C14*$D14)</f>
        <v/>
      </c>
    </row>
    <row r="15">
      <c r="B15" s="5" t="inlineStr"/>
      <c r="C15" s="11" t="n"/>
      <c r="D15" s="13" t="n"/>
      <c r="E15" s="21">
        <f>IF(OR($C15="",$D15=""),"",$C15*$D15)</f>
        <v/>
      </c>
    </row>
    <row r="16">
      <c r="B16" s="5" t="inlineStr"/>
      <c r="C16" s="11" t="n"/>
      <c r="D16" s="13" t="n"/>
      <c r="E16" s="21">
        <f>IF(OR($C16="",$D16=""),"",$C16*$D16)</f>
        <v/>
      </c>
    </row>
    <row r="17">
      <c r="B17" s="5" t="inlineStr"/>
      <c r="C17" s="11" t="n"/>
      <c r="D17" s="13" t="n"/>
      <c r="E17" s="21">
        <f>IF(OR($C17="",$D17=""),"",$C17*$D17)</f>
        <v/>
      </c>
    </row>
    <row r="18">
      <c r="B18" s="5" t="inlineStr"/>
      <c r="C18" s="11" t="n"/>
      <c r="D18" s="13" t="n"/>
      <c r="E18" s="21">
        <f>IF(OR($C18="",$D18=""),"",$C18*$D18)</f>
        <v/>
      </c>
    </row>
    <row r="19">
      <c r="B19" s="5" t="inlineStr"/>
      <c r="C19" s="11" t="n"/>
      <c r="D19" s="13" t="n"/>
      <c r="E19" s="21">
        <f>IF(OR($C19="",$D19=""),"",$C19*$D19)</f>
        <v/>
      </c>
    </row>
    <row r="20">
      <c r="B20" s="5" t="inlineStr"/>
      <c r="C20" s="11" t="n"/>
      <c r="D20" s="13" t="n"/>
      <c r="E20" s="21">
        <f>IF(OR($C20="",$D20=""),"",$C20*$D20)</f>
        <v/>
      </c>
    </row>
    <row r="21">
      <c r="B21" s="15" t="inlineStr">
        <is>
          <t>Total invested</t>
        </is>
      </c>
      <c r="C21" s="22">
        <f>SUM(C7:C20)</f>
        <v/>
      </c>
      <c r="D21" s="23" t="n"/>
      <c r="E21" s="24">
        <f>SUM(E7:E20)</f>
        <v/>
      </c>
    </row>
    <row r="22">
      <c r="B22" s="3" t="inlineStr">
        <is>
          <t>Weighted expense ratio</t>
        </is>
      </c>
      <c r="D22" s="25">
        <f>IF(C21=0,0,E21/C21)</f>
        <v/>
      </c>
      <c r="E22" s="2" t="inlineStr">
        <is>
          <t>This is what carries to the Inputs tab.</t>
        </is>
      </c>
    </row>
    <row r="24">
      <c r="B24" s="3" t="inlineStr">
        <is>
          <t>Why this is blank by default</t>
        </is>
      </c>
    </row>
    <row r="25" ht="15" customHeight="1">
      <c r="B25" s="8" t="inlineStr">
        <is>
          <t>The two example rows are there to show the shape and should be replaced with your own. No fund list is built into this file on purpose. Expense ratios change, funds merge, and share classes get replaced. A list typed into a spreadsheet keeps producing confident answers long after it has gone stale, and nothing in the file tells you it is wrong. Read yours off your own statement on the day you run this.</t>
        </is>
      </c>
    </row>
    <row r="26"/>
    <row r="27"/>
  </sheetData>
  <mergeCells count="1">
    <mergeCell ref="B25:E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H611"/>
  <sheetViews>
    <sheetView showGridLines="0" workbookViewId="0">
      <pane xSplit="1" ySplit="7" topLeftCell="B8" activePane="bottomRight" state="frozen"/>
      <selection pane="topRight"/>
      <selection pane="bottomLeft"/>
      <selection pane="bottomRight" activeCell="A1" sqref="A1"/>
    </sheetView>
  </sheetViews>
  <sheetFormatPr baseColWidth="8" defaultRowHeight="15"/>
  <cols>
    <col width="3" customWidth="1" min="1" max="1"/>
    <col width="10" customWidth="1" min="2" max="2"/>
    <col width="16" customWidth="1" min="3" max="3"/>
    <col width="16" customWidth="1" min="4" max="4"/>
    <col width="16" customWidth="1" min="5" max="5"/>
    <col width="16" customWidth="1" min="6" max="6"/>
    <col width="16" customWidth="1" min="7" max="7"/>
  </cols>
  <sheetData>
    <row r="2">
      <c r="B2" s="1" t="inlineStr">
        <is>
          <t>Month By Month</t>
        </is>
      </c>
    </row>
    <row r="3">
      <c r="B3" s="2" t="inlineStr">
        <is>
          <t>The simulation behind The Cost tab. Fees accrue on the running balance at one twelfth of the annual rate, which is how expense ratios and advisory fees are actually charged. Nothing here needs editing.</t>
        </is>
      </c>
    </row>
    <row r="5">
      <c r="B5" s="3" t="inlineStr">
        <is>
          <t>Months run</t>
        </is>
      </c>
      <c r="C5" s="26">
        <f>Inputs!$C$8*12</f>
        <v/>
      </c>
      <c r="D5" s="3" t="inlineStr">
        <is>
          <t>Monthly gross return</t>
        </is>
      </c>
      <c r="E5" s="27">
        <f>Inputs!$C$9/12</f>
        <v/>
      </c>
      <c r="F5" s="3" t="inlineStr">
        <is>
          <t>Monthly fee rate</t>
        </is>
      </c>
      <c r="G5" s="27">
        <f>Inputs!$C$15/12</f>
        <v/>
      </c>
    </row>
    <row r="7">
      <c r="B7" s="3" t="inlineStr">
        <is>
          <t>Month</t>
        </is>
      </c>
      <c r="C7" s="20" t="inlineStr">
        <is>
          <t>No fee</t>
        </is>
      </c>
      <c r="D7" s="20" t="inlineStr">
        <is>
          <t>With fee</t>
        </is>
      </c>
      <c r="E7" s="20" t="inlineStr">
        <is>
          <t>Fee charged</t>
        </is>
      </c>
      <c r="F7" s="20" t="inlineStr">
        <is>
          <t>Fees to date</t>
        </is>
      </c>
      <c r="G7" s="20" t="inlineStr">
        <is>
          <t>Gap</t>
        </is>
      </c>
      <c r="H7" s="20" t="inlineStr">
        <is>
          <t>If you kept going</t>
        </is>
      </c>
    </row>
    <row r="8">
      <c r="B8" s="28" t="n">
        <v>0</v>
      </c>
      <c r="C8" s="29">
        <f>Inputs!$C$6</f>
        <v/>
      </c>
      <c r="D8" s="29">
        <f>Inputs!$C$6</f>
        <v/>
      </c>
      <c r="E8" s="21" t="n">
        <v>0</v>
      </c>
      <c r="F8" s="21" t="n">
        <v>0</v>
      </c>
      <c r="G8" s="19">
        <f>C8-D8</f>
        <v/>
      </c>
      <c r="H8" s="29">
        <f>Inputs!$C$6</f>
        <v/>
      </c>
    </row>
    <row r="9">
      <c r="B9" s="28" t="n">
        <v>1</v>
      </c>
      <c r="C9" s="19">
        <f>IF($B9&gt;$C$5,"",($C8+Inputs!$C$7)*(1+$E$5))</f>
        <v/>
      </c>
      <c r="D9" s="19">
        <f>IF($B9&gt;$C$5,"",($D8+Inputs!$C$7)*(1+$E$5)*(1-$G$5))</f>
        <v/>
      </c>
      <c r="E9" s="21">
        <f>IF($B9&gt;$C$5,"",($D8+Inputs!$C$7)*(1+$E$5)*$G$5)</f>
        <v/>
      </c>
      <c r="F9" s="21">
        <f>IF($B9&gt;$C$5,"",$F8+$E9)</f>
        <v/>
      </c>
      <c r="G9" s="19">
        <f>IF($B9&gt;$C$5,"",$C9-$D9)</f>
        <v/>
      </c>
      <c r="H9" s="19">
        <f>($H8+Inputs!$C$7)*(1+$E$5)*(1-$G$5)</f>
        <v/>
      </c>
    </row>
    <row r="10">
      <c r="B10" s="28" t="n">
        <v>2</v>
      </c>
      <c r="C10" s="19">
        <f>IF($B10&gt;$C$5,"",($C9+Inputs!$C$7)*(1+$E$5))</f>
        <v/>
      </c>
      <c r="D10" s="19">
        <f>IF($B10&gt;$C$5,"",($D9+Inputs!$C$7)*(1+$E$5)*(1-$G$5))</f>
        <v/>
      </c>
      <c r="E10" s="21">
        <f>IF($B10&gt;$C$5,"",($D9+Inputs!$C$7)*(1+$E$5)*$G$5)</f>
        <v/>
      </c>
      <c r="F10" s="21">
        <f>IF($B10&gt;$C$5,"",$F9+$E10)</f>
        <v/>
      </c>
      <c r="G10" s="19">
        <f>IF($B10&gt;$C$5,"",$C10-$D10)</f>
        <v/>
      </c>
      <c r="H10" s="19">
        <f>($H9+Inputs!$C$7)*(1+$E$5)*(1-$G$5)</f>
        <v/>
      </c>
    </row>
    <row r="11">
      <c r="B11" s="28" t="n">
        <v>3</v>
      </c>
      <c r="C11" s="19">
        <f>IF($B11&gt;$C$5,"",($C10+Inputs!$C$7)*(1+$E$5))</f>
        <v/>
      </c>
      <c r="D11" s="19">
        <f>IF($B11&gt;$C$5,"",($D10+Inputs!$C$7)*(1+$E$5)*(1-$G$5))</f>
        <v/>
      </c>
      <c r="E11" s="21">
        <f>IF($B11&gt;$C$5,"",($D10+Inputs!$C$7)*(1+$E$5)*$G$5)</f>
        <v/>
      </c>
      <c r="F11" s="21">
        <f>IF($B11&gt;$C$5,"",$F10+$E11)</f>
        <v/>
      </c>
      <c r="G11" s="19">
        <f>IF($B11&gt;$C$5,"",$C11-$D11)</f>
        <v/>
      </c>
      <c r="H11" s="19">
        <f>($H10+Inputs!$C$7)*(1+$E$5)*(1-$G$5)</f>
        <v/>
      </c>
    </row>
    <row r="12">
      <c r="B12" s="28" t="n">
        <v>4</v>
      </c>
      <c r="C12" s="19">
        <f>IF($B12&gt;$C$5,"",($C11+Inputs!$C$7)*(1+$E$5))</f>
        <v/>
      </c>
      <c r="D12" s="19">
        <f>IF($B12&gt;$C$5,"",($D11+Inputs!$C$7)*(1+$E$5)*(1-$G$5))</f>
        <v/>
      </c>
      <c r="E12" s="21">
        <f>IF($B12&gt;$C$5,"",($D11+Inputs!$C$7)*(1+$E$5)*$G$5)</f>
        <v/>
      </c>
      <c r="F12" s="21">
        <f>IF($B12&gt;$C$5,"",$F11+$E12)</f>
        <v/>
      </c>
      <c r="G12" s="19">
        <f>IF($B12&gt;$C$5,"",$C12-$D12)</f>
        <v/>
      </c>
      <c r="H12" s="19">
        <f>($H11+Inputs!$C$7)*(1+$E$5)*(1-$G$5)</f>
        <v/>
      </c>
    </row>
    <row r="13">
      <c r="B13" s="28" t="n">
        <v>5</v>
      </c>
      <c r="C13" s="19">
        <f>IF($B13&gt;$C$5,"",($C12+Inputs!$C$7)*(1+$E$5))</f>
        <v/>
      </c>
      <c r="D13" s="19">
        <f>IF($B13&gt;$C$5,"",($D12+Inputs!$C$7)*(1+$E$5)*(1-$G$5))</f>
        <v/>
      </c>
      <c r="E13" s="21">
        <f>IF($B13&gt;$C$5,"",($D12+Inputs!$C$7)*(1+$E$5)*$G$5)</f>
        <v/>
      </c>
      <c r="F13" s="21">
        <f>IF($B13&gt;$C$5,"",$F12+$E13)</f>
        <v/>
      </c>
      <c r="G13" s="19">
        <f>IF($B13&gt;$C$5,"",$C13-$D13)</f>
        <v/>
      </c>
      <c r="H13" s="19">
        <f>($H12+Inputs!$C$7)*(1+$E$5)*(1-$G$5)</f>
        <v/>
      </c>
    </row>
    <row r="14">
      <c r="B14" s="28" t="n">
        <v>6</v>
      </c>
      <c r="C14" s="19">
        <f>IF($B14&gt;$C$5,"",($C13+Inputs!$C$7)*(1+$E$5))</f>
        <v/>
      </c>
      <c r="D14" s="19">
        <f>IF($B14&gt;$C$5,"",($D13+Inputs!$C$7)*(1+$E$5)*(1-$G$5))</f>
        <v/>
      </c>
      <c r="E14" s="21">
        <f>IF($B14&gt;$C$5,"",($D13+Inputs!$C$7)*(1+$E$5)*$G$5)</f>
        <v/>
      </c>
      <c r="F14" s="21">
        <f>IF($B14&gt;$C$5,"",$F13+$E14)</f>
        <v/>
      </c>
      <c r="G14" s="19">
        <f>IF($B14&gt;$C$5,"",$C14-$D14)</f>
        <v/>
      </c>
      <c r="H14" s="19">
        <f>($H13+Inputs!$C$7)*(1+$E$5)*(1-$G$5)</f>
        <v/>
      </c>
    </row>
    <row r="15">
      <c r="B15" s="28" t="n">
        <v>7</v>
      </c>
      <c r="C15" s="19">
        <f>IF($B15&gt;$C$5,"",($C14+Inputs!$C$7)*(1+$E$5))</f>
        <v/>
      </c>
      <c r="D15" s="19">
        <f>IF($B15&gt;$C$5,"",($D14+Inputs!$C$7)*(1+$E$5)*(1-$G$5))</f>
        <v/>
      </c>
      <c r="E15" s="21">
        <f>IF($B15&gt;$C$5,"",($D14+Inputs!$C$7)*(1+$E$5)*$G$5)</f>
        <v/>
      </c>
      <c r="F15" s="21">
        <f>IF($B15&gt;$C$5,"",$F14+$E15)</f>
        <v/>
      </c>
      <c r="G15" s="19">
        <f>IF($B15&gt;$C$5,"",$C15-$D15)</f>
        <v/>
      </c>
      <c r="H15" s="19">
        <f>($H14+Inputs!$C$7)*(1+$E$5)*(1-$G$5)</f>
        <v/>
      </c>
    </row>
    <row r="16">
      <c r="B16" s="28" t="n">
        <v>8</v>
      </c>
      <c r="C16" s="19">
        <f>IF($B16&gt;$C$5,"",($C15+Inputs!$C$7)*(1+$E$5))</f>
        <v/>
      </c>
      <c r="D16" s="19">
        <f>IF($B16&gt;$C$5,"",($D15+Inputs!$C$7)*(1+$E$5)*(1-$G$5))</f>
        <v/>
      </c>
      <c r="E16" s="21">
        <f>IF($B16&gt;$C$5,"",($D15+Inputs!$C$7)*(1+$E$5)*$G$5)</f>
        <v/>
      </c>
      <c r="F16" s="21">
        <f>IF($B16&gt;$C$5,"",$F15+$E16)</f>
        <v/>
      </c>
      <c r="G16" s="19">
        <f>IF($B16&gt;$C$5,"",$C16-$D16)</f>
        <v/>
      </c>
      <c r="H16" s="19">
        <f>($H15+Inputs!$C$7)*(1+$E$5)*(1-$G$5)</f>
        <v/>
      </c>
    </row>
    <row r="17">
      <c r="B17" s="28" t="n">
        <v>9</v>
      </c>
      <c r="C17" s="19">
        <f>IF($B17&gt;$C$5,"",($C16+Inputs!$C$7)*(1+$E$5))</f>
        <v/>
      </c>
      <c r="D17" s="19">
        <f>IF($B17&gt;$C$5,"",($D16+Inputs!$C$7)*(1+$E$5)*(1-$G$5))</f>
        <v/>
      </c>
      <c r="E17" s="21">
        <f>IF($B17&gt;$C$5,"",($D16+Inputs!$C$7)*(1+$E$5)*$G$5)</f>
        <v/>
      </c>
      <c r="F17" s="21">
        <f>IF($B17&gt;$C$5,"",$F16+$E17)</f>
        <v/>
      </c>
      <c r="G17" s="19">
        <f>IF($B17&gt;$C$5,"",$C17-$D17)</f>
        <v/>
      </c>
      <c r="H17" s="19">
        <f>($H16+Inputs!$C$7)*(1+$E$5)*(1-$G$5)</f>
        <v/>
      </c>
    </row>
    <row r="18">
      <c r="B18" s="28" t="n">
        <v>10</v>
      </c>
      <c r="C18" s="19">
        <f>IF($B18&gt;$C$5,"",($C17+Inputs!$C$7)*(1+$E$5))</f>
        <v/>
      </c>
      <c r="D18" s="19">
        <f>IF($B18&gt;$C$5,"",($D17+Inputs!$C$7)*(1+$E$5)*(1-$G$5))</f>
        <v/>
      </c>
      <c r="E18" s="21">
        <f>IF($B18&gt;$C$5,"",($D17+Inputs!$C$7)*(1+$E$5)*$G$5)</f>
        <v/>
      </c>
      <c r="F18" s="21">
        <f>IF($B18&gt;$C$5,"",$F17+$E18)</f>
        <v/>
      </c>
      <c r="G18" s="19">
        <f>IF($B18&gt;$C$5,"",$C18-$D18)</f>
        <v/>
      </c>
      <c r="H18" s="19">
        <f>($H17+Inputs!$C$7)*(1+$E$5)*(1-$G$5)</f>
        <v/>
      </c>
    </row>
    <row r="19">
      <c r="B19" s="28" t="n">
        <v>11</v>
      </c>
      <c r="C19" s="19">
        <f>IF($B19&gt;$C$5,"",($C18+Inputs!$C$7)*(1+$E$5))</f>
        <v/>
      </c>
      <c r="D19" s="19">
        <f>IF($B19&gt;$C$5,"",($D18+Inputs!$C$7)*(1+$E$5)*(1-$G$5))</f>
        <v/>
      </c>
      <c r="E19" s="21">
        <f>IF($B19&gt;$C$5,"",($D18+Inputs!$C$7)*(1+$E$5)*$G$5)</f>
        <v/>
      </c>
      <c r="F19" s="21">
        <f>IF($B19&gt;$C$5,"",$F18+$E19)</f>
        <v/>
      </c>
      <c r="G19" s="19">
        <f>IF($B19&gt;$C$5,"",$C19-$D19)</f>
        <v/>
      </c>
      <c r="H19" s="19">
        <f>($H18+Inputs!$C$7)*(1+$E$5)*(1-$G$5)</f>
        <v/>
      </c>
    </row>
    <row r="20">
      <c r="B20" s="28" t="n">
        <v>12</v>
      </c>
      <c r="C20" s="19">
        <f>IF($B20&gt;$C$5,"",($C19+Inputs!$C$7)*(1+$E$5))</f>
        <v/>
      </c>
      <c r="D20" s="19">
        <f>IF($B20&gt;$C$5,"",($D19+Inputs!$C$7)*(1+$E$5)*(1-$G$5))</f>
        <v/>
      </c>
      <c r="E20" s="21">
        <f>IF($B20&gt;$C$5,"",($D19+Inputs!$C$7)*(1+$E$5)*$G$5)</f>
        <v/>
      </c>
      <c r="F20" s="21">
        <f>IF($B20&gt;$C$5,"",$F19+$E20)</f>
        <v/>
      </c>
      <c r="G20" s="19">
        <f>IF($B20&gt;$C$5,"",$C20-$D20)</f>
        <v/>
      </c>
      <c r="H20" s="19">
        <f>($H19+Inputs!$C$7)*(1+$E$5)*(1-$G$5)</f>
        <v/>
      </c>
    </row>
    <row r="21">
      <c r="B21" s="28" t="n">
        <v>13</v>
      </c>
      <c r="C21" s="19">
        <f>IF($B21&gt;$C$5,"",($C20+Inputs!$C$7)*(1+$E$5))</f>
        <v/>
      </c>
      <c r="D21" s="19">
        <f>IF($B21&gt;$C$5,"",($D20+Inputs!$C$7)*(1+$E$5)*(1-$G$5))</f>
        <v/>
      </c>
      <c r="E21" s="21">
        <f>IF($B21&gt;$C$5,"",($D20+Inputs!$C$7)*(1+$E$5)*$G$5)</f>
        <v/>
      </c>
      <c r="F21" s="21">
        <f>IF($B21&gt;$C$5,"",$F20+$E21)</f>
        <v/>
      </c>
      <c r="G21" s="19">
        <f>IF($B21&gt;$C$5,"",$C21-$D21)</f>
        <v/>
      </c>
      <c r="H21" s="19">
        <f>($H20+Inputs!$C$7)*(1+$E$5)*(1-$G$5)</f>
        <v/>
      </c>
    </row>
    <row r="22">
      <c r="B22" s="28" t="n">
        <v>14</v>
      </c>
      <c r="C22" s="19">
        <f>IF($B22&gt;$C$5,"",($C21+Inputs!$C$7)*(1+$E$5))</f>
        <v/>
      </c>
      <c r="D22" s="19">
        <f>IF($B22&gt;$C$5,"",($D21+Inputs!$C$7)*(1+$E$5)*(1-$G$5))</f>
        <v/>
      </c>
      <c r="E22" s="21">
        <f>IF($B22&gt;$C$5,"",($D21+Inputs!$C$7)*(1+$E$5)*$G$5)</f>
        <v/>
      </c>
      <c r="F22" s="21">
        <f>IF($B22&gt;$C$5,"",$F21+$E22)</f>
        <v/>
      </c>
      <c r="G22" s="19">
        <f>IF($B22&gt;$C$5,"",$C22-$D22)</f>
        <v/>
      </c>
      <c r="H22" s="19">
        <f>($H21+Inputs!$C$7)*(1+$E$5)*(1-$G$5)</f>
        <v/>
      </c>
    </row>
    <row r="23">
      <c r="B23" s="28" t="n">
        <v>15</v>
      </c>
      <c r="C23" s="19">
        <f>IF($B23&gt;$C$5,"",($C22+Inputs!$C$7)*(1+$E$5))</f>
        <v/>
      </c>
      <c r="D23" s="19">
        <f>IF($B23&gt;$C$5,"",($D22+Inputs!$C$7)*(1+$E$5)*(1-$G$5))</f>
        <v/>
      </c>
      <c r="E23" s="21">
        <f>IF($B23&gt;$C$5,"",($D22+Inputs!$C$7)*(1+$E$5)*$G$5)</f>
        <v/>
      </c>
      <c r="F23" s="21">
        <f>IF($B23&gt;$C$5,"",$F22+$E23)</f>
        <v/>
      </c>
      <c r="G23" s="19">
        <f>IF($B23&gt;$C$5,"",$C23-$D23)</f>
        <v/>
      </c>
      <c r="H23" s="19">
        <f>($H22+Inputs!$C$7)*(1+$E$5)*(1-$G$5)</f>
        <v/>
      </c>
    </row>
    <row r="24">
      <c r="B24" s="28" t="n">
        <v>16</v>
      </c>
      <c r="C24" s="19">
        <f>IF($B24&gt;$C$5,"",($C23+Inputs!$C$7)*(1+$E$5))</f>
        <v/>
      </c>
      <c r="D24" s="19">
        <f>IF($B24&gt;$C$5,"",($D23+Inputs!$C$7)*(1+$E$5)*(1-$G$5))</f>
        <v/>
      </c>
      <c r="E24" s="21">
        <f>IF($B24&gt;$C$5,"",($D23+Inputs!$C$7)*(1+$E$5)*$G$5)</f>
        <v/>
      </c>
      <c r="F24" s="21">
        <f>IF($B24&gt;$C$5,"",$F23+$E24)</f>
        <v/>
      </c>
      <c r="G24" s="19">
        <f>IF($B24&gt;$C$5,"",$C24-$D24)</f>
        <v/>
      </c>
      <c r="H24" s="19">
        <f>($H23+Inputs!$C$7)*(1+$E$5)*(1-$G$5)</f>
        <v/>
      </c>
    </row>
    <row r="25">
      <c r="B25" s="28" t="n">
        <v>17</v>
      </c>
      <c r="C25" s="19">
        <f>IF($B25&gt;$C$5,"",($C24+Inputs!$C$7)*(1+$E$5))</f>
        <v/>
      </c>
      <c r="D25" s="19">
        <f>IF($B25&gt;$C$5,"",($D24+Inputs!$C$7)*(1+$E$5)*(1-$G$5))</f>
        <v/>
      </c>
      <c r="E25" s="21">
        <f>IF($B25&gt;$C$5,"",($D24+Inputs!$C$7)*(1+$E$5)*$G$5)</f>
        <v/>
      </c>
      <c r="F25" s="21">
        <f>IF($B25&gt;$C$5,"",$F24+$E25)</f>
        <v/>
      </c>
      <c r="G25" s="19">
        <f>IF($B25&gt;$C$5,"",$C25-$D25)</f>
        <v/>
      </c>
      <c r="H25" s="19">
        <f>($H24+Inputs!$C$7)*(1+$E$5)*(1-$G$5)</f>
        <v/>
      </c>
    </row>
    <row r="26">
      <c r="B26" s="28" t="n">
        <v>18</v>
      </c>
      <c r="C26" s="19">
        <f>IF($B26&gt;$C$5,"",($C25+Inputs!$C$7)*(1+$E$5))</f>
        <v/>
      </c>
      <c r="D26" s="19">
        <f>IF($B26&gt;$C$5,"",($D25+Inputs!$C$7)*(1+$E$5)*(1-$G$5))</f>
        <v/>
      </c>
      <c r="E26" s="21">
        <f>IF($B26&gt;$C$5,"",($D25+Inputs!$C$7)*(1+$E$5)*$G$5)</f>
        <v/>
      </c>
      <c r="F26" s="21">
        <f>IF($B26&gt;$C$5,"",$F25+$E26)</f>
        <v/>
      </c>
      <c r="G26" s="19">
        <f>IF($B26&gt;$C$5,"",$C26-$D26)</f>
        <v/>
      </c>
      <c r="H26" s="19">
        <f>($H25+Inputs!$C$7)*(1+$E$5)*(1-$G$5)</f>
        <v/>
      </c>
    </row>
    <row r="27">
      <c r="B27" s="28" t="n">
        <v>19</v>
      </c>
      <c r="C27" s="19">
        <f>IF($B27&gt;$C$5,"",($C26+Inputs!$C$7)*(1+$E$5))</f>
        <v/>
      </c>
      <c r="D27" s="19">
        <f>IF($B27&gt;$C$5,"",($D26+Inputs!$C$7)*(1+$E$5)*(1-$G$5))</f>
        <v/>
      </c>
      <c r="E27" s="21">
        <f>IF($B27&gt;$C$5,"",($D26+Inputs!$C$7)*(1+$E$5)*$G$5)</f>
        <v/>
      </c>
      <c r="F27" s="21">
        <f>IF($B27&gt;$C$5,"",$F26+$E27)</f>
        <v/>
      </c>
      <c r="G27" s="19">
        <f>IF($B27&gt;$C$5,"",$C27-$D27)</f>
        <v/>
      </c>
      <c r="H27" s="19">
        <f>($H26+Inputs!$C$7)*(1+$E$5)*(1-$G$5)</f>
        <v/>
      </c>
    </row>
    <row r="28">
      <c r="B28" s="28" t="n">
        <v>20</v>
      </c>
      <c r="C28" s="19">
        <f>IF($B28&gt;$C$5,"",($C27+Inputs!$C$7)*(1+$E$5))</f>
        <v/>
      </c>
      <c r="D28" s="19">
        <f>IF($B28&gt;$C$5,"",($D27+Inputs!$C$7)*(1+$E$5)*(1-$G$5))</f>
        <v/>
      </c>
      <c r="E28" s="21">
        <f>IF($B28&gt;$C$5,"",($D27+Inputs!$C$7)*(1+$E$5)*$G$5)</f>
        <v/>
      </c>
      <c r="F28" s="21">
        <f>IF($B28&gt;$C$5,"",$F27+$E28)</f>
        <v/>
      </c>
      <c r="G28" s="19">
        <f>IF($B28&gt;$C$5,"",$C28-$D28)</f>
        <v/>
      </c>
      <c r="H28" s="19">
        <f>($H27+Inputs!$C$7)*(1+$E$5)*(1-$G$5)</f>
        <v/>
      </c>
    </row>
    <row r="29">
      <c r="B29" s="28" t="n">
        <v>21</v>
      </c>
      <c r="C29" s="19">
        <f>IF($B29&gt;$C$5,"",($C28+Inputs!$C$7)*(1+$E$5))</f>
        <v/>
      </c>
      <c r="D29" s="19">
        <f>IF($B29&gt;$C$5,"",($D28+Inputs!$C$7)*(1+$E$5)*(1-$G$5))</f>
        <v/>
      </c>
      <c r="E29" s="21">
        <f>IF($B29&gt;$C$5,"",($D28+Inputs!$C$7)*(1+$E$5)*$G$5)</f>
        <v/>
      </c>
      <c r="F29" s="21">
        <f>IF($B29&gt;$C$5,"",$F28+$E29)</f>
        <v/>
      </c>
      <c r="G29" s="19">
        <f>IF($B29&gt;$C$5,"",$C29-$D29)</f>
        <v/>
      </c>
      <c r="H29" s="19">
        <f>($H28+Inputs!$C$7)*(1+$E$5)*(1-$G$5)</f>
        <v/>
      </c>
    </row>
    <row r="30">
      <c r="B30" s="28" t="n">
        <v>22</v>
      </c>
      <c r="C30" s="19">
        <f>IF($B30&gt;$C$5,"",($C29+Inputs!$C$7)*(1+$E$5))</f>
        <v/>
      </c>
      <c r="D30" s="19">
        <f>IF($B30&gt;$C$5,"",($D29+Inputs!$C$7)*(1+$E$5)*(1-$G$5))</f>
        <v/>
      </c>
      <c r="E30" s="21">
        <f>IF($B30&gt;$C$5,"",($D29+Inputs!$C$7)*(1+$E$5)*$G$5)</f>
        <v/>
      </c>
      <c r="F30" s="21">
        <f>IF($B30&gt;$C$5,"",$F29+$E30)</f>
        <v/>
      </c>
      <c r="G30" s="19">
        <f>IF($B30&gt;$C$5,"",$C30-$D30)</f>
        <v/>
      </c>
      <c r="H30" s="19">
        <f>($H29+Inputs!$C$7)*(1+$E$5)*(1-$G$5)</f>
        <v/>
      </c>
    </row>
    <row r="31">
      <c r="B31" s="28" t="n">
        <v>23</v>
      </c>
      <c r="C31" s="19">
        <f>IF($B31&gt;$C$5,"",($C30+Inputs!$C$7)*(1+$E$5))</f>
        <v/>
      </c>
      <c r="D31" s="19">
        <f>IF($B31&gt;$C$5,"",($D30+Inputs!$C$7)*(1+$E$5)*(1-$G$5))</f>
        <v/>
      </c>
      <c r="E31" s="21">
        <f>IF($B31&gt;$C$5,"",($D30+Inputs!$C$7)*(1+$E$5)*$G$5)</f>
        <v/>
      </c>
      <c r="F31" s="21">
        <f>IF($B31&gt;$C$5,"",$F30+$E31)</f>
        <v/>
      </c>
      <c r="G31" s="19">
        <f>IF($B31&gt;$C$5,"",$C31-$D31)</f>
        <v/>
      </c>
      <c r="H31" s="19">
        <f>($H30+Inputs!$C$7)*(1+$E$5)*(1-$G$5)</f>
        <v/>
      </c>
    </row>
    <row r="32">
      <c r="B32" s="28" t="n">
        <v>24</v>
      </c>
      <c r="C32" s="19">
        <f>IF($B32&gt;$C$5,"",($C31+Inputs!$C$7)*(1+$E$5))</f>
        <v/>
      </c>
      <c r="D32" s="19">
        <f>IF($B32&gt;$C$5,"",($D31+Inputs!$C$7)*(1+$E$5)*(1-$G$5))</f>
        <v/>
      </c>
      <c r="E32" s="21">
        <f>IF($B32&gt;$C$5,"",($D31+Inputs!$C$7)*(1+$E$5)*$G$5)</f>
        <v/>
      </c>
      <c r="F32" s="21">
        <f>IF($B32&gt;$C$5,"",$F31+$E32)</f>
        <v/>
      </c>
      <c r="G32" s="19">
        <f>IF($B32&gt;$C$5,"",$C32-$D32)</f>
        <v/>
      </c>
      <c r="H32" s="19">
        <f>($H31+Inputs!$C$7)*(1+$E$5)*(1-$G$5)</f>
        <v/>
      </c>
    </row>
    <row r="33">
      <c r="B33" s="28" t="n">
        <v>25</v>
      </c>
      <c r="C33" s="19">
        <f>IF($B33&gt;$C$5,"",($C32+Inputs!$C$7)*(1+$E$5))</f>
        <v/>
      </c>
      <c r="D33" s="19">
        <f>IF($B33&gt;$C$5,"",($D32+Inputs!$C$7)*(1+$E$5)*(1-$G$5))</f>
        <v/>
      </c>
      <c r="E33" s="21">
        <f>IF($B33&gt;$C$5,"",($D32+Inputs!$C$7)*(1+$E$5)*$G$5)</f>
        <v/>
      </c>
      <c r="F33" s="21">
        <f>IF($B33&gt;$C$5,"",$F32+$E33)</f>
        <v/>
      </c>
      <c r="G33" s="19">
        <f>IF($B33&gt;$C$5,"",$C33-$D33)</f>
        <v/>
      </c>
      <c r="H33" s="19">
        <f>($H32+Inputs!$C$7)*(1+$E$5)*(1-$G$5)</f>
        <v/>
      </c>
    </row>
    <row r="34">
      <c r="B34" s="28" t="n">
        <v>26</v>
      </c>
      <c r="C34" s="19">
        <f>IF($B34&gt;$C$5,"",($C33+Inputs!$C$7)*(1+$E$5))</f>
        <v/>
      </c>
      <c r="D34" s="19">
        <f>IF($B34&gt;$C$5,"",($D33+Inputs!$C$7)*(1+$E$5)*(1-$G$5))</f>
        <v/>
      </c>
      <c r="E34" s="21">
        <f>IF($B34&gt;$C$5,"",($D33+Inputs!$C$7)*(1+$E$5)*$G$5)</f>
        <v/>
      </c>
      <c r="F34" s="21">
        <f>IF($B34&gt;$C$5,"",$F33+$E34)</f>
        <v/>
      </c>
      <c r="G34" s="19">
        <f>IF($B34&gt;$C$5,"",$C34-$D34)</f>
        <v/>
      </c>
      <c r="H34" s="19">
        <f>($H33+Inputs!$C$7)*(1+$E$5)*(1-$G$5)</f>
        <v/>
      </c>
    </row>
    <row r="35">
      <c r="B35" s="28" t="n">
        <v>27</v>
      </c>
      <c r="C35" s="19">
        <f>IF($B35&gt;$C$5,"",($C34+Inputs!$C$7)*(1+$E$5))</f>
        <v/>
      </c>
      <c r="D35" s="19">
        <f>IF($B35&gt;$C$5,"",($D34+Inputs!$C$7)*(1+$E$5)*(1-$G$5))</f>
        <v/>
      </c>
      <c r="E35" s="21">
        <f>IF($B35&gt;$C$5,"",($D34+Inputs!$C$7)*(1+$E$5)*$G$5)</f>
        <v/>
      </c>
      <c r="F35" s="21">
        <f>IF($B35&gt;$C$5,"",$F34+$E35)</f>
        <v/>
      </c>
      <c r="G35" s="19">
        <f>IF($B35&gt;$C$5,"",$C35-$D35)</f>
        <v/>
      </c>
      <c r="H35" s="19">
        <f>($H34+Inputs!$C$7)*(1+$E$5)*(1-$G$5)</f>
        <v/>
      </c>
    </row>
    <row r="36">
      <c r="B36" s="28" t="n">
        <v>28</v>
      </c>
      <c r="C36" s="19">
        <f>IF($B36&gt;$C$5,"",($C35+Inputs!$C$7)*(1+$E$5))</f>
        <v/>
      </c>
      <c r="D36" s="19">
        <f>IF($B36&gt;$C$5,"",($D35+Inputs!$C$7)*(1+$E$5)*(1-$G$5))</f>
        <v/>
      </c>
      <c r="E36" s="21">
        <f>IF($B36&gt;$C$5,"",($D35+Inputs!$C$7)*(1+$E$5)*$G$5)</f>
        <v/>
      </c>
      <c r="F36" s="21">
        <f>IF($B36&gt;$C$5,"",$F35+$E36)</f>
        <v/>
      </c>
      <c r="G36" s="19">
        <f>IF($B36&gt;$C$5,"",$C36-$D36)</f>
        <v/>
      </c>
      <c r="H36" s="19">
        <f>($H35+Inputs!$C$7)*(1+$E$5)*(1-$G$5)</f>
        <v/>
      </c>
    </row>
    <row r="37">
      <c r="B37" s="28" t="n">
        <v>29</v>
      </c>
      <c r="C37" s="19">
        <f>IF($B37&gt;$C$5,"",($C36+Inputs!$C$7)*(1+$E$5))</f>
        <v/>
      </c>
      <c r="D37" s="19">
        <f>IF($B37&gt;$C$5,"",($D36+Inputs!$C$7)*(1+$E$5)*(1-$G$5))</f>
        <v/>
      </c>
      <c r="E37" s="21">
        <f>IF($B37&gt;$C$5,"",($D36+Inputs!$C$7)*(1+$E$5)*$G$5)</f>
        <v/>
      </c>
      <c r="F37" s="21">
        <f>IF($B37&gt;$C$5,"",$F36+$E37)</f>
        <v/>
      </c>
      <c r="G37" s="19">
        <f>IF($B37&gt;$C$5,"",$C37-$D37)</f>
        <v/>
      </c>
      <c r="H37" s="19">
        <f>($H36+Inputs!$C$7)*(1+$E$5)*(1-$G$5)</f>
        <v/>
      </c>
    </row>
    <row r="38">
      <c r="B38" s="28" t="n">
        <v>30</v>
      </c>
      <c r="C38" s="19">
        <f>IF($B38&gt;$C$5,"",($C37+Inputs!$C$7)*(1+$E$5))</f>
        <v/>
      </c>
      <c r="D38" s="19">
        <f>IF($B38&gt;$C$5,"",($D37+Inputs!$C$7)*(1+$E$5)*(1-$G$5))</f>
        <v/>
      </c>
      <c r="E38" s="21">
        <f>IF($B38&gt;$C$5,"",($D37+Inputs!$C$7)*(1+$E$5)*$G$5)</f>
        <v/>
      </c>
      <c r="F38" s="21">
        <f>IF($B38&gt;$C$5,"",$F37+$E38)</f>
        <v/>
      </c>
      <c r="G38" s="19">
        <f>IF($B38&gt;$C$5,"",$C38-$D38)</f>
        <v/>
      </c>
      <c r="H38" s="19">
        <f>($H37+Inputs!$C$7)*(1+$E$5)*(1-$G$5)</f>
        <v/>
      </c>
    </row>
    <row r="39">
      <c r="B39" s="28" t="n">
        <v>31</v>
      </c>
      <c r="C39" s="19">
        <f>IF($B39&gt;$C$5,"",($C38+Inputs!$C$7)*(1+$E$5))</f>
        <v/>
      </c>
      <c r="D39" s="19">
        <f>IF($B39&gt;$C$5,"",($D38+Inputs!$C$7)*(1+$E$5)*(1-$G$5))</f>
        <v/>
      </c>
      <c r="E39" s="21">
        <f>IF($B39&gt;$C$5,"",($D38+Inputs!$C$7)*(1+$E$5)*$G$5)</f>
        <v/>
      </c>
      <c r="F39" s="21">
        <f>IF($B39&gt;$C$5,"",$F38+$E39)</f>
        <v/>
      </c>
      <c r="G39" s="19">
        <f>IF($B39&gt;$C$5,"",$C39-$D39)</f>
        <v/>
      </c>
      <c r="H39" s="19">
        <f>($H38+Inputs!$C$7)*(1+$E$5)*(1-$G$5)</f>
        <v/>
      </c>
    </row>
    <row r="40">
      <c r="B40" s="28" t="n">
        <v>32</v>
      </c>
      <c r="C40" s="19">
        <f>IF($B40&gt;$C$5,"",($C39+Inputs!$C$7)*(1+$E$5))</f>
        <v/>
      </c>
      <c r="D40" s="19">
        <f>IF($B40&gt;$C$5,"",($D39+Inputs!$C$7)*(1+$E$5)*(1-$G$5))</f>
        <v/>
      </c>
      <c r="E40" s="21">
        <f>IF($B40&gt;$C$5,"",($D39+Inputs!$C$7)*(1+$E$5)*$G$5)</f>
        <v/>
      </c>
      <c r="F40" s="21">
        <f>IF($B40&gt;$C$5,"",$F39+$E40)</f>
        <v/>
      </c>
      <c r="G40" s="19">
        <f>IF($B40&gt;$C$5,"",$C40-$D40)</f>
        <v/>
      </c>
      <c r="H40" s="19">
        <f>($H39+Inputs!$C$7)*(1+$E$5)*(1-$G$5)</f>
        <v/>
      </c>
    </row>
    <row r="41">
      <c r="B41" s="28" t="n">
        <v>33</v>
      </c>
      <c r="C41" s="19">
        <f>IF($B41&gt;$C$5,"",($C40+Inputs!$C$7)*(1+$E$5))</f>
        <v/>
      </c>
      <c r="D41" s="19">
        <f>IF($B41&gt;$C$5,"",($D40+Inputs!$C$7)*(1+$E$5)*(1-$G$5))</f>
        <v/>
      </c>
      <c r="E41" s="21">
        <f>IF($B41&gt;$C$5,"",($D40+Inputs!$C$7)*(1+$E$5)*$G$5)</f>
        <v/>
      </c>
      <c r="F41" s="21">
        <f>IF($B41&gt;$C$5,"",$F40+$E41)</f>
        <v/>
      </c>
      <c r="G41" s="19">
        <f>IF($B41&gt;$C$5,"",$C41-$D41)</f>
        <v/>
      </c>
      <c r="H41" s="19">
        <f>($H40+Inputs!$C$7)*(1+$E$5)*(1-$G$5)</f>
        <v/>
      </c>
    </row>
    <row r="42">
      <c r="B42" s="28" t="n">
        <v>34</v>
      </c>
      <c r="C42" s="19">
        <f>IF($B42&gt;$C$5,"",($C41+Inputs!$C$7)*(1+$E$5))</f>
        <v/>
      </c>
      <c r="D42" s="19">
        <f>IF($B42&gt;$C$5,"",($D41+Inputs!$C$7)*(1+$E$5)*(1-$G$5))</f>
        <v/>
      </c>
      <c r="E42" s="21">
        <f>IF($B42&gt;$C$5,"",($D41+Inputs!$C$7)*(1+$E$5)*$G$5)</f>
        <v/>
      </c>
      <c r="F42" s="21">
        <f>IF($B42&gt;$C$5,"",$F41+$E42)</f>
        <v/>
      </c>
      <c r="G42" s="19">
        <f>IF($B42&gt;$C$5,"",$C42-$D42)</f>
        <v/>
      </c>
      <c r="H42" s="19">
        <f>($H41+Inputs!$C$7)*(1+$E$5)*(1-$G$5)</f>
        <v/>
      </c>
    </row>
    <row r="43">
      <c r="B43" s="28" t="n">
        <v>35</v>
      </c>
      <c r="C43" s="19">
        <f>IF($B43&gt;$C$5,"",($C42+Inputs!$C$7)*(1+$E$5))</f>
        <v/>
      </c>
      <c r="D43" s="19">
        <f>IF($B43&gt;$C$5,"",($D42+Inputs!$C$7)*(1+$E$5)*(1-$G$5))</f>
        <v/>
      </c>
      <c r="E43" s="21">
        <f>IF($B43&gt;$C$5,"",($D42+Inputs!$C$7)*(1+$E$5)*$G$5)</f>
        <v/>
      </c>
      <c r="F43" s="21">
        <f>IF($B43&gt;$C$5,"",$F42+$E43)</f>
        <v/>
      </c>
      <c r="G43" s="19">
        <f>IF($B43&gt;$C$5,"",$C43-$D43)</f>
        <v/>
      </c>
      <c r="H43" s="19">
        <f>($H42+Inputs!$C$7)*(1+$E$5)*(1-$G$5)</f>
        <v/>
      </c>
    </row>
    <row r="44">
      <c r="B44" s="28" t="n">
        <v>36</v>
      </c>
      <c r="C44" s="19">
        <f>IF($B44&gt;$C$5,"",($C43+Inputs!$C$7)*(1+$E$5))</f>
        <v/>
      </c>
      <c r="D44" s="19">
        <f>IF($B44&gt;$C$5,"",($D43+Inputs!$C$7)*(1+$E$5)*(1-$G$5))</f>
        <v/>
      </c>
      <c r="E44" s="21">
        <f>IF($B44&gt;$C$5,"",($D43+Inputs!$C$7)*(1+$E$5)*$G$5)</f>
        <v/>
      </c>
      <c r="F44" s="21">
        <f>IF($B44&gt;$C$5,"",$F43+$E44)</f>
        <v/>
      </c>
      <c r="G44" s="19">
        <f>IF($B44&gt;$C$5,"",$C44-$D44)</f>
        <v/>
      </c>
      <c r="H44" s="19">
        <f>($H43+Inputs!$C$7)*(1+$E$5)*(1-$G$5)</f>
        <v/>
      </c>
    </row>
    <row r="45">
      <c r="B45" s="28" t="n">
        <v>37</v>
      </c>
      <c r="C45" s="19">
        <f>IF($B45&gt;$C$5,"",($C44+Inputs!$C$7)*(1+$E$5))</f>
        <v/>
      </c>
      <c r="D45" s="19">
        <f>IF($B45&gt;$C$5,"",($D44+Inputs!$C$7)*(1+$E$5)*(1-$G$5))</f>
        <v/>
      </c>
      <c r="E45" s="21">
        <f>IF($B45&gt;$C$5,"",($D44+Inputs!$C$7)*(1+$E$5)*$G$5)</f>
        <v/>
      </c>
      <c r="F45" s="21">
        <f>IF($B45&gt;$C$5,"",$F44+$E45)</f>
        <v/>
      </c>
      <c r="G45" s="19">
        <f>IF($B45&gt;$C$5,"",$C45-$D45)</f>
        <v/>
      </c>
      <c r="H45" s="19">
        <f>($H44+Inputs!$C$7)*(1+$E$5)*(1-$G$5)</f>
        <v/>
      </c>
    </row>
    <row r="46">
      <c r="B46" s="28" t="n">
        <v>38</v>
      </c>
      <c r="C46" s="19">
        <f>IF($B46&gt;$C$5,"",($C45+Inputs!$C$7)*(1+$E$5))</f>
        <v/>
      </c>
      <c r="D46" s="19">
        <f>IF($B46&gt;$C$5,"",($D45+Inputs!$C$7)*(1+$E$5)*(1-$G$5))</f>
        <v/>
      </c>
      <c r="E46" s="21">
        <f>IF($B46&gt;$C$5,"",($D45+Inputs!$C$7)*(1+$E$5)*$G$5)</f>
        <v/>
      </c>
      <c r="F46" s="21">
        <f>IF($B46&gt;$C$5,"",$F45+$E46)</f>
        <v/>
      </c>
      <c r="G46" s="19">
        <f>IF($B46&gt;$C$5,"",$C46-$D46)</f>
        <v/>
      </c>
      <c r="H46" s="19">
        <f>($H45+Inputs!$C$7)*(1+$E$5)*(1-$G$5)</f>
        <v/>
      </c>
    </row>
    <row r="47">
      <c r="B47" s="28" t="n">
        <v>39</v>
      </c>
      <c r="C47" s="19">
        <f>IF($B47&gt;$C$5,"",($C46+Inputs!$C$7)*(1+$E$5))</f>
        <v/>
      </c>
      <c r="D47" s="19">
        <f>IF($B47&gt;$C$5,"",($D46+Inputs!$C$7)*(1+$E$5)*(1-$G$5))</f>
        <v/>
      </c>
      <c r="E47" s="21">
        <f>IF($B47&gt;$C$5,"",($D46+Inputs!$C$7)*(1+$E$5)*$G$5)</f>
        <v/>
      </c>
      <c r="F47" s="21">
        <f>IF($B47&gt;$C$5,"",$F46+$E47)</f>
        <v/>
      </c>
      <c r="G47" s="19">
        <f>IF($B47&gt;$C$5,"",$C47-$D47)</f>
        <v/>
      </c>
      <c r="H47" s="19">
        <f>($H46+Inputs!$C$7)*(1+$E$5)*(1-$G$5)</f>
        <v/>
      </c>
    </row>
    <row r="48">
      <c r="B48" s="28" t="n">
        <v>40</v>
      </c>
      <c r="C48" s="19">
        <f>IF($B48&gt;$C$5,"",($C47+Inputs!$C$7)*(1+$E$5))</f>
        <v/>
      </c>
      <c r="D48" s="19">
        <f>IF($B48&gt;$C$5,"",($D47+Inputs!$C$7)*(1+$E$5)*(1-$G$5))</f>
        <v/>
      </c>
      <c r="E48" s="21">
        <f>IF($B48&gt;$C$5,"",($D47+Inputs!$C$7)*(1+$E$5)*$G$5)</f>
        <v/>
      </c>
      <c r="F48" s="21">
        <f>IF($B48&gt;$C$5,"",$F47+$E48)</f>
        <v/>
      </c>
      <c r="G48" s="19">
        <f>IF($B48&gt;$C$5,"",$C48-$D48)</f>
        <v/>
      </c>
      <c r="H48" s="19">
        <f>($H47+Inputs!$C$7)*(1+$E$5)*(1-$G$5)</f>
        <v/>
      </c>
    </row>
    <row r="49">
      <c r="B49" s="28" t="n">
        <v>41</v>
      </c>
      <c r="C49" s="19">
        <f>IF($B49&gt;$C$5,"",($C48+Inputs!$C$7)*(1+$E$5))</f>
        <v/>
      </c>
      <c r="D49" s="19">
        <f>IF($B49&gt;$C$5,"",($D48+Inputs!$C$7)*(1+$E$5)*(1-$G$5))</f>
        <v/>
      </c>
      <c r="E49" s="21">
        <f>IF($B49&gt;$C$5,"",($D48+Inputs!$C$7)*(1+$E$5)*$G$5)</f>
        <v/>
      </c>
      <c r="F49" s="21">
        <f>IF($B49&gt;$C$5,"",$F48+$E49)</f>
        <v/>
      </c>
      <c r="G49" s="19">
        <f>IF($B49&gt;$C$5,"",$C49-$D49)</f>
        <v/>
      </c>
      <c r="H49" s="19">
        <f>($H48+Inputs!$C$7)*(1+$E$5)*(1-$G$5)</f>
        <v/>
      </c>
    </row>
    <row r="50">
      <c r="B50" s="28" t="n">
        <v>42</v>
      </c>
      <c r="C50" s="19">
        <f>IF($B50&gt;$C$5,"",($C49+Inputs!$C$7)*(1+$E$5))</f>
        <v/>
      </c>
      <c r="D50" s="19">
        <f>IF($B50&gt;$C$5,"",($D49+Inputs!$C$7)*(1+$E$5)*(1-$G$5))</f>
        <v/>
      </c>
      <c r="E50" s="21">
        <f>IF($B50&gt;$C$5,"",($D49+Inputs!$C$7)*(1+$E$5)*$G$5)</f>
        <v/>
      </c>
      <c r="F50" s="21">
        <f>IF($B50&gt;$C$5,"",$F49+$E50)</f>
        <v/>
      </c>
      <c r="G50" s="19">
        <f>IF($B50&gt;$C$5,"",$C50-$D50)</f>
        <v/>
      </c>
      <c r="H50" s="19">
        <f>($H49+Inputs!$C$7)*(1+$E$5)*(1-$G$5)</f>
        <v/>
      </c>
    </row>
    <row r="51">
      <c r="B51" s="28" t="n">
        <v>43</v>
      </c>
      <c r="C51" s="19">
        <f>IF($B51&gt;$C$5,"",($C50+Inputs!$C$7)*(1+$E$5))</f>
        <v/>
      </c>
      <c r="D51" s="19">
        <f>IF($B51&gt;$C$5,"",($D50+Inputs!$C$7)*(1+$E$5)*(1-$G$5))</f>
        <v/>
      </c>
      <c r="E51" s="21">
        <f>IF($B51&gt;$C$5,"",($D50+Inputs!$C$7)*(1+$E$5)*$G$5)</f>
        <v/>
      </c>
      <c r="F51" s="21">
        <f>IF($B51&gt;$C$5,"",$F50+$E51)</f>
        <v/>
      </c>
      <c r="G51" s="19">
        <f>IF($B51&gt;$C$5,"",$C51-$D51)</f>
        <v/>
      </c>
      <c r="H51" s="19">
        <f>($H50+Inputs!$C$7)*(1+$E$5)*(1-$G$5)</f>
        <v/>
      </c>
    </row>
    <row r="52">
      <c r="B52" s="28" t="n">
        <v>44</v>
      </c>
      <c r="C52" s="19">
        <f>IF($B52&gt;$C$5,"",($C51+Inputs!$C$7)*(1+$E$5))</f>
        <v/>
      </c>
      <c r="D52" s="19">
        <f>IF($B52&gt;$C$5,"",($D51+Inputs!$C$7)*(1+$E$5)*(1-$G$5))</f>
        <v/>
      </c>
      <c r="E52" s="21">
        <f>IF($B52&gt;$C$5,"",($D51+Inputs!$C$7)*(1+$E$5)*$G$5)</f>
        <v/>
      </c>
      <c r="F52" s="21">
        <f>IF($B52&gt;$C$5,"",$F51+$E52)</f>
        <v/>
      </c>
      <c r="G52" s="19">
        <f>IF($B52&gt;$C$5,"",$C52-$D52)</f>
        <v/>
      </c>
      <c r="H52" s="19">
        <f>($H51+Inputs!$C$7)*(1+$E$5)*(1-$G$5)</f>
        <v/>
      </c>
    </row>
    <row r="53">
      <c r="B53" s="28" t="n">
        <v>45</v>
      </c>
      <c r="C53" s="19">
        <f>IF($B53&gt;$C$5,"",($C52+Inputs!$C$7)*(1+$E$5))</f>
        <v/>
      </c>
      <c r="D53" s="19">
        <f>IF($B53&gt;$C$5,"",($D52+Inputs!$C$7)*(1+$E$5)*(1-$G$5))</f>
        <v/>
      </c>
      <c r="E53" s="21">
        <f>IF($B53&gt;$C$5,"",($D52+Inputs!$C$7)*(1+$E$5)*$G$5)</f>
        <v/>
      </c>
      <c r="F53" s="21">
        <f>IF($B53&gt;$C$5,"",$F52+$E53)</f>
        <v/>
      </c>
      <c r="G53" s="19">
        <f>IF($B53&gt;$C$5,"",$C53-$D53)</f>
        <v/>
      </c>
      <c r="H53" s="19">
        <f>($H52+Inputs!$C$7)*(1+$E$5)*(1-$G$5)</f>
        <v/>
      </c>
    </row>
    <row r="54">
      <c r="B54" s="28" t="n">
        <v>46</v>
      </c>
      <c r="C54" s="19">
        <f>IF($B54&gt;$C$5,"",($C53+Inputs!$C$7)*(1+$E$5))</f>
        <v/>
      </c>
      <c r="D54" s="19">
        <f>IF($B54&gt;$C$5,"",($D53+Inputs!$C$7)*(1+$E$5)*(1-$G$5))</f>
        <v/>
      </c>
      <c r="E54" s="21">
        <f>IF($B54&gt;$C$5,"",($D53+Inputs!$C$7)*(1+$E$5)*$G$5)</f>
        <v/>
      </c>
      <c r="F54" s="21">
        <f>IF($B54&gt;$C$5,"",$F53+$E54)</f>
        <v/>
      </c>
      <c r="G54" s="19">
        <f>IF($B54&gt;$C$5,"",$C54-$D54)</f>
        <v/>
      </c>
      <c r="H54" s="19">
        <f>($H53+Inputs!$C$7)*(1+$E$5)*(1-$G$5)</f>
        <v/>
      </c>
    </row>
    <row r="55">
      <c r="B55" s="28" t="n">
        <v>47</v>
      </c>
      <c r="C55" s="19">
        <f>IF($B55&gt;$C$5,"",($C54+Inputs!$C$7)*(1+$E$5))</f>
        <v/>
      </c>
      <c r="D55" s="19">
        <f>IF($B55&gt;$C$5,"",($D54+Inputs!$C$7)*(1+$E$5)*(1-$G$5))</f>
        <v/>
      </c>
      <c r="E55" s="21">
        <f>IF($B55&gt;$C$5,"",($D54+Inputs!$C$7)*(1+$E$5)*$G$5)</f>
        <v/>
      </c>
      <c r="F55" s="21">
        <f>IF($B55&gt;$C$5,"",$F54+$E55)</f>
        <v/>
      </c>
      <c r="G55" s="19">
        <f>IF($B55&gt;$C$5,"",$C55-$D55)</f>
        <v/>
      </c>
      <c r="H55" s="19">
        <f>($H54+Inputs!$C$7)*(1+$E$5)*(1-$G$5)</f>
        <v/>
      </c>
    </row>
    <row r="56">
      <c r="B56" s="28" t="n">
        <v>48</v>
      </c>
      <c r="C56" s="19">
        <f>IF($B56&gt;$C$5,"",($C55+Inputs!$C$7)*(1+$E$5))</f>
        <v/>
      </c>
      <c r="D56" s="19">
        <f>IF($B56&gt;$C$5,"",($D55+Inputs!$C$7)*(1+$E$5)*(1-$G$5))</f>
        <v/>
      </c>
      <c r="E56" s="21">
        <f>IF($B56&gt;$C$5,"",($D55+Inputs!$C$7)*(1+$E$5)*$G$5)</f>
        <v/>
      </c>
      <c r="F56" s="21">
        <f>IF($B56&gt;$C$5,"",$F55+$E56)</f>
        <v/>
      </c>
      <c r="G56" s="19">
        <f>IF($B56&gt;$C$5,"",$C56-$D56)</f>
        <v/>
      </c>
      <c r="H56" s="19">
        <f>($H55+Inputs!$C$7)*(1+$E$5)*(1-$G$5)</f>
        <v/>
      </c>
    </row>
    <row r="57">
      <c r="B57" s="28" t="n">
        <v>49</v>
      </c>
      <c r="C57" s="19">
        <f>IF($B57&gt;$C$5,"",($C56+Inputs!$C$7)*(1+$E$5))</f>
        <v/>
      </c>
      <c r="D57" s="19">
        <f>IF($B57&gt;$C$5,"",($D56+Inputs!$C$7)*(1+$E$5)*(1-$G$5))</f>
        <v/>
      </c>
      <c r="E57" s="21">
        <f>IF($B57&gt;$C$5,"",($D56+Inputs!$C$7)*(1+$E$5)*$G$5)</f>
        <v/>
      </c>
      <c r="F57" s="21">
        <f>IF($B57&gt;$C$5,"",$F56+$E57)</f>
        <v/>
      </c>
      <c r="G57" s="19">
        <f>IF($B57&gt;$C$5,"",$C57-$D57)</f>
        <v/>
      </c>
      <c r="H57" s="19">
        <f>($H56+Inputs!$C$7)*(1+$E$5)*(1-$G$5)</f>
        <v/>
      </c>
    </row>
    <row r="58">
      <c r="B58" s="28" t="n">
        <v>50</v>
      </c>
      <c r="C58" s="19">
        <f>IF($B58&gt;$C$5,"",($C57+Inputs!$C$7)*(1+$E$5))</f>
        <v/>
      </c>
      <c r="D58" s="19">
        <f>IF($B58&gt;$C$5,"",($D57+Inputs!$C$7)*(1+$E$5)*(1-$G$5))</f>
        <v/>
      </c>
      <c r="E58" s="21">
        <f>IF($B58&gt;$C$5,"",($D57+Inputs!$C$7)*(1+$E$5)*$G$5)</f>
        <v/>
      </c>
      <c r="F58" s="21">
        <f>IF($B58&gt;$C$5,"",$F57+$E58)</f>
        <v/>
      </c>
      <c r="G58" s="19">
        <f>IF($B58&gt;$C$5,"",$C58-$D58)</f>
        <v/>
      </c>
      <c r="H58" s="19">
        <f>($H57+Inputs!$C$7)*(1+$E$5)*(1-$G$5)</f>
        <v/>
      </c>
    </row>
    <row r="59">
      <c r="B59" s="28" t="n">
        <v>51</v>
      </c>
      <c r="C59" s="19">
        <f>IF($B59&gt;$C$5,"",($C58+Inputs!$C$7)*(1+$E$5))</f>
        <v/>
      </c>
      <c r="D59" s="19">
        <f>IF($B59&gt;$C$5,"",($D58+Inputs!$C$7)*(1+$E$5)*(1-$G$5))</f>
        <v/>
      </c>
      <c r="E59" s="21">
        <f>IF($B59&gt;$C$5,"",($D58+Inputs!$C$7)*(1+$E$5)*$G$5)</f>
        <v/>
      </c>
      <c r="F59" s="21">
        <f>IF($B59&gt;$C$5,"",$F58+$E59)</f>
        <v/>
      </c>
      <c r="G59" s="19">
        <f>IF($B59&gt;$C$5,"",$C59-$D59)</f>
        <v/>
      </c>
      <c r="H59" s="19">
        <f>($H58+Inputs!$C$7)*(1+$E$5)*(1-$G$5)</f>
        <v/>
      </c>
    </row>
    <row r="60">
      <c r="B60" s="28" t="n">
        <v>52</v>
      </c>
      <c r="C60" s="19">
        <f>IF($B60&gt;$C$5,"",($C59+Inputs!$C$7)*(1+$E$5))</f>
        <v/>
      </c>
      <c r="D60" s="19">
        <f>IF($B60&gt;$C$5,"",($D59+Inputs!$C$7)*(1+$E$5)*(1-$G$5))</f>
        <v/>
      </c>
      <c r="E60" s="21">
        <f>IF($B60&gt;$C$5,"",($D59+Inputs!$C$7)*(1+$E$5)*$G$5)</f>
        <v/>
      </c>
      <c r="F60" s="21">
        <f>IF($B60&gt;$C$5,"",$F59+$E60)</f>
        <v/>
      </c>
      <c r="G60" s="19">
        <f>IF($B60&gt;$C$5,"",$C60-$D60)</f>
        <v/>
      </c>
      <c r="H60" s="19">
        <f>($H59+Inputs!$C$7)*(1+$E$5)*(1-$G$5)</f>
        <v/>
      </c>
    </row>
    <row r="61">
      <c r="B61" s="28" t="n">
        <v>53</v>
      </c>
      <c r="C61" s="19">
        <f>IF($B61&gt;$C$5,"",($C60+Inputs!$C$7)*(1+$E$5))</f>
        <v/>
      </c>
      <c r="D61" s="19">
        <f>IF($B61&gt;$C$5,"",($D60+Inputs!$C$7)*(1+$E$5)*(1-$G$5))</f>
        <v/>
      </c>
      <c r="E61" s="21">
        <f>IF($B61&gt;$C$5,"",($D60+Inputs!$C$7)*(1+$E$5)*$G$5)</f>
        <v/>
      </c>
      <c r="F61" s="21">
        <f>IF($B61&gt;$C$5,"",$F60+$E61)</f>
        <v/>
      </c>
      <c r="G61" s="19">
        <f>IF($B61&gt;$C$5,"",$C61-$D61)</f>
        <v/>
      </c>
      <c r="H61" s="19">
        <f>($H60+Inputs!$C$7)*(1+$E$5)*(1-$G$5)</f>
        <v/>
      </c>
    </row>
    <row r="62">
      <c r="B62" s="28" t="n">
        <v>54</v>
      </c>
      <c r="C62" s="19">
        <f>IF($B62&gt;$C$5,"",($C61+Inputs!$C$7)*(1+$E$5))</f>
        <v/>
      </c>
      <c r="D62" s="19">
        <f>IF($B62&gt;$C$5,"",($D61+Inputs!$C$7)*(1+$E$5)*(1-$G$5))</f>
        <v/>
      </c>
      <c r="E62" s="21">
        <f>IF($B62&gt;$C$5,"",($D61+Inputs!$C$7)*(1+$E$5)*$G$5)</f>
        <v/>
      </c>
      <c r="F62" s="21">
        <f>IF($B62&gt;$C$5,"",$F61+$E62)</f>
        <v/>
      </c>
      <c r="G62" s="19">
        <f>IF($B62&gt;$C$5,"",$C62-$D62)</f>
        <v/>
      </c>
      <c r="H62" s="19">
        <f>($H61+Inputs!$C$7)*(1+$E$5)*(1-$G$5)</f>
        <v/>
      </c>
    </row>
    <row r="63">
      <c r="B63" s="28" t="n">
        <v>55</v>
      </c>
      <c r="C63" s="19">
        <f>IF($B63&gt;$C$5,"",($C62+Inputs!$C$7)*(1+$E$5))</f>
        <v/>
      </c>
      <c r="D63" s="19">
        <f>IF($B63&gt;$C$5,"",($D62+Inputs!$C$7)*(1+$E$5)*(1-$G$5))</f>
        <v/>
      </c>
      <c r="E63" s="21">
        <f>IF($B63&gt;$C$5,"",($D62+Inputs!$C$7)*(1+$E$5)*$G$5)</f>
        <v/>
      </c>
      <c r="F63" s="21">
        <f>IF($B63&gt;$C$5,"",$F62+$E63)</f>
        <v/>
      </c>
      <c r="G63" s="19">
        <f>IF($B63&gt;$C$5,"",$C63-$D63)</f>
        <v/>
      </c>
      <c r="H63" s="19">
        <f>($H62+Inputs!$C$7)*(1+$E$5)*(1-$G$5)</f>
        <v/>
      </c>
    </row>
    <row r="64">
      <c r="B64" s="28" t="n">
        <v>56</v>
      </c>
      <c r="C64" s="19">
        <f>IF($B64&gt;$C$5,"",($C63+Inputs!$C$7)*(1+$E$5))</f>
        <v/>
      </c>
      <c r="D64" s="19">
        <f>IF($B64&gt;$C$5,"",($D63+Inputs!$C$7)*(1+$E$5)*(1-$G$5))</f>
        <v/>
      </c>
      <c r="E64" s="21">
        <f>IF($B64&gt;$C$5,"",($D63+Inputs!$C$7)*(1+$E$5)*$G$5)</f>
        <v/>
      </c>
      <c r="F64" s="21">
        <f>IF($B64&gt;$C$5,"",$F63+$E64)</f>
        <v/>
      </c>
      <c r="G64" s="19">
        <f>IF($B64&gt;$C$5,"",$C64-$D64)</f>
        <v/>
      </c>
      <c r="H64" s="19">
        <f>($H63+Inputs!$C$7)*(1+$E$5)*(1-$G$5)</f>
        <v/>
      </c>
    </row>
    <row r="65">
      <c r="B65" s="28" t="n">
        <v>57</v>
      </c>
      <c r="C65" s="19">
        <f>IF($B65&gt;$C$5,"",($C64+Inputs!$C$7)*(1+$E$5))</f>
        <v/>
      </c>
      <c r="D65" s="19">
        <f>IF($B65&gt;$C$5,"",($D64+Inputs!$C$7)*(1+$E$5)*(1-$G$5))</f>
        <v/>
      </c>
      <c r="E65" s="21">
        <f>IF($B65&gt;$C$5,"",($D64+Inputs!$C$7)*(1+$E$5)*$G$5)</f>
        <v/>
      </c>
      <c r="F65" s="21">
        <f>IF($B65&gt;$C$5,"",$F64+$E65)</f>
        <v/>
      </c>
      <c r="G65" s="19">
        <f>IF($B65&gt;$C$5,"",$C65-$D65)</f>
        <v/>
      </c>
      <c r="H65" s="19">
        <f>($H64+Inputs!$C$7)*(1+$E$5)*(1-$G$5)</f>
        <v/>
      </c>
    </row>
    <row r="66">
      <c r="B66" s="28" t="n">
        <v>58</v>
      </c>
      <c r="C66" s="19">
        <f>IF($B66&gt;$C$5,"",($C65+Inputs!$C$7)*(1+$E$5))</f>
        <v/>
      </c>
      <c r="D66" s="19">
        <f>IF($B66&gt;$C$5,"",($D65+Inputs!$C$7)*(1+$E$5)*(1-$G$5))</f>
        <v/>
      </c>
      <c r="E66" s="21">
        <f>IF($B66&gt;$C$5,"",($D65+Inputs!$C$7)*(1+$E$5)*$G$5)</f>
        <v/>
      </c>
      <c r="F66" s="21">
        <f>IF($B66&gt;$C$5,"",$F65+$E66)</f>
        <v/>
      </c>
      <c r="G66" s="19">
        <f>IF($B66&gt;$C$5,"",$C66-$D66)</f>
        <v/>
      </c>
      <c r="H66" s="19">
        <f>($H65+Inputs!$C$7)*(1+$E$5)*(1-$G$5)</f>
        <v/>
      </c>
    </row>
    <row r="67">
      <c r="B67" s="28" t="n">
        <v>59</v>
      </c>
      <c r="C67" s="19">
        <f>IF($B67&gt;$C$5,"",($C66+Inputs!$C$7)*(1+$E$5))</f>
        <v/>
      </c>
      <c r="D67" s="19">
        <f>IF($B67&gt;$C$5,"",($D66+Inputs!$C$7)*(1+$E$5)*(1-$G$5))</f>
        <v/>
      </c>
      <c r="E67" s="21">
        <f>IF($B67&gt;$C$5,"",($D66+Inputs!$C$7)*(1+$E$5)*$G$5)</f>
        <v/>
      </c>
      <c r="F67" s="21">
        <f>IF($B67&gt;$C$5,"",$F66+$E67)</f>
        <v/>
      </c>
      <c r="G67" s="19">
        <f>IF($B67&gt;$C$5,"",$C67-$D67)</f>
        <v/>
      </c>
      <c r="H67" s="19">
        <f>($H66+Inputs!$C$7)*(1+$E$5)*(1-$G$5)</f>
        <v/>
      </c>
    </row>
    <row r="68">
      <c r="B68" s="28" t="n">
        <v>60</v>
      </c>
      <c r="C68" s="19">
        <f>IF($B68&gt;$C$5,"",($C67+Inputs!$C$7)*(1+$E$5))</f>
        <v/>
      </c>
      <c r="D68" s="19">
        <f>IF($B68&gt;$C$5,"",($D67+Inputs!$C$7)*(1+$E$5)*(1-$G$5))</f>
        <v/>
      </c>
      <c r="E68" s="21">
        <f>IF($B68&gt;$C$5,"",($D67+Inputs!$C$7)*(1+$E$5)*$G$5)</f>
        <v/>
      </c>
      <c r="F68" s="21">
        <f>IF($B68&gt;$C$5,"",$F67+$E68)</f>
        <v/>
      </c>
      <c r="G68" s="19">
        <f>IF($B68&gt;$C$5,"",$C68-$D68)</f>
        <v/>
      </c>
      <c r="H68" s="19">
        <f>($H67+Inputs!$C$7)*(1+$E$5)*(1-$G$5)</f>
        <v/>
      </c>
    </row>
    <row r="69">
      <c r="B69" s="28" t="n">
        <v>61</v>
      </c>
      <c r="C69" s="19">
        <f>IF($B69&gt;$C$5,"",($C68+Inputs!$C$7)*(1+$E$5))</f>
        <v/>
      </c>
      <c r="D69" s="19">
        <f>IF($B69&gt;$C$5,"",($D68+Inputs!$C$7)*(1+$E$5)*(1-$G$5))</f>
        <v/>
      </c>
      <c r="E69" s="21">
        <f>IF($B69&gt;$C$5,"",($D68+Inputs!$C$7)*(1+$E$5)*$G$5)</f>
        <v/>
      </c>
      <c r="F69" s="21">
        <f>IF($B69&gt;$C$5,"",$F68+$E69)</f>
        <v/>
      </c>
      <c r="G69" s="19">
        <f>IF($B69&gt;$C$5,"",$C69-$D69)</f>
        <v/>
      </c>
      <c r="H69" s="19">
        <f>($H68+Inputs!$C$7)*(1+$E$5)*(1-$G$5)</f>
        <v/>
      </c>
    </row>
    <row r="70">
      <c r="B70" s="28" t="n">
        <v>62</v>
      </c>
      <c r="C70" s="19">
        <f>IF($B70&gt;$C$5,"",($C69+Inputs!$C$7)*(1+$E$5))</f>
        <v/>
      </c>
      <c r="D70" s="19">
        <f>IF($B70&gt;$C$5,"",($D69+Inputs!$C$7)*(1+$E$5)*(1-$G$5))</f>
        <v/>
      </c>
      <c r="E70" s="21">
        <f>IF($B70&gt;$C$5,"",($D69+Inputs!$C$7)*(1+$E$5)*$G$5)</f>
        <v/>
      </c>
      <c r="F70" s="21">
        <f>IF($B70&gt;$C$5,"",$F69+$E70)</f>
        <v/>
      </c>
      <c r="G70" s="19">
        <f>IF($B70&gt;$C$5,"",$C70-$D70)</f>
        <v/>
      </c>
      <c r="H70" s="19">
        <f>($H69+Inputs!$C$7)*(1+$E$5)*(1-$G$5)</f>
        <v/>
      </c>
    </row>
    <row r="71">
      <c r="B71" s="28" t="n">
        <v>63</v>
      </c>
      <c r="C71" s="19">
        <f>IF($B71&gt;$C$5,"",($C70+Inputs!$C$7)*(1+$E$5))</f>
        <v/>
      </c>
      <c r="D71" s="19">
        <f>IF($B71&gt;$C$5,"",($D70+Inputs!$C$7)*(1+$E$5)*(1-$G$5))</f>
        <v/>
      </c>
      <c r="E71" s="21">
        <f>IF($B71&gt;$C$5,"",($D70+Inputs!$C$7)*(1+$E$5)*$G$5)</f>
        <v/>
      </c>
      <c r="F71" s="21">
        <f>IF($B71&gt;$C$5,"",$F70+$E71)</f>
        <v/>
      </c>
      <c r="G71" s="19">
        <f>IF($B71&gt;$C$5,"",$C71-$D71)</f>
        <v/>
      </c>
      <c r="H71" s="19">
        <f>($H70+Inputs!$C$7)*(1+$E$5)*(1-$G$5)</f>
        <v/>
      </c>
    </row>
    <row r="72">
      <c r="B72" s="28" t="n">
        <v>64</v>
      </c>
      <c r="C72" s="19">
        <f>IF($B72&gt;$C$5,"",($C71+Inputs!$C$7)*(1+$E$5))</f>
        <v/>
      </c>
      <c r="D72" s="19">
        <f>IF($B72&gt;$C$5,"",($D71+Inputs!$C$7)*(1+$E$5)*(1-$G$5))</f>
        <v/>
      </c>
      <c r="E72" s="21">
        <f>IF($B72&gt;$C$5,"",($D71+Inputs!$C$7)*(1+$E$5)*$G$5)</f>
        <v/>
      </c>
      <c r="F72" s="21">
        <f>IF($B72&gt;$C$5,"",$F71+$E72)</f>
        <v/>
      </c>
      <c r="G72" s="19">
        <f>IF($B72&gt;$C$5,"",$C72-$D72)</f>
        <v/>
      </c>
      <c r="H72" s="19">
        <f>($H71+Inputs!$C$7)*(1+$E$5)*(1-$G$5)</f>
        <v/>
      </c>
    </row>
    <row r="73">
      <c r="B73" s="28" t="n">
        <v>65</v>
      </c>
      <c r="C73" s="19">
        <f>IF($B73&gt;$C$5,"",($C72+Inputs!$C$7)*(1+$E$5))</f>
        <v/>
      </c>
      <c r="D73" s="19">
        <f>IF($B73&gt;$C$5,"",($D72+Inputs!$C$7)*(1+$E$5)*(1-$G$5))</f>
        <v/>
      </c>
      <c r="E73" s="21">
        <f>IF($B73&gt;$C$5,"",($D72+Inputs!$C$7)*(1+$E$5)*$G$5)</f>
        <v/>
      </c>
      <c r="F73" s="21">
        <f>IF($B73&gt;$C$5,"",$F72+$E73)</f>
        <v/>
      </c>
      <c r="G73" s="19">
        <f>IF($B73&gt;$C$5,"",$C73-$D73)</f>
        <v/>
      </c>
      <c r="H73" s="19">
        <f>($H72+Inputs!$C$7)*(1+$E$5)*(1-$G$5)</f>
        <v/>
      </c>
    </row>
    <row r="74">
      <c r="B74" s="28" t="n">
        <v>66</v>
      </c>
      <c r="C74" s="19">
        <f>IF($B74&gt;$C$5,"",($C73+Inputs!$C$7)*(1+$E$5))</f>
        <v/>
      </c>
      <c r="D74" s="19">
        <f>IF($B74&gt;$C$5,"",($D73+Inputs!$C$7)*(1+$E$5)*(1-$G$5))</f>
        <v/>
      </c>
      <c r="E74" s="21">
        <f>IF($B74&gt;$C$5,"",($D73+Inputs!$C$7)*(1+$E$5)*$G$5)</f>
        <v/>
      </c>
      <c r="F74" s="21">
        <f>IF($B74&gt;$C$5,"",$F73+$E74)</f>
        <v/>
      </c>
      <c r="G74" s="19">
        <f>IF($B74&gt;$C$5,"",$C74-$D74)</f>
        <v/>
      </c>
      <c r="H74" s="19">
        <f>($H73+Inputs!$C$7)*(1+$E$5)*(1-$G$5)</f>
        <v/>
      </c>
    </row>
    <row r="75">
      <c r="B75" s="28" t="n">
        <v>67</v>
      </c>
      <c r="C75" s="19">
        <f>IF($B75&gt;$C$5,"",($C74+Inputs!$C$7)*(1+$E$5))</f>
        <v/>
      </c>
      <c r="D75" s="19">
        <f>IF($B75&gt;$C$5,"",($D74+Inputs!$C$7)*(1+$E$5)*(1-$G$5))</f>
        <v/>
      </c>
      <c r="E75" s="21">
        <f>IF($B75&gt;$C$5,"",($D74+Inputs!$C$7)*(1+$E$5)*$G$5)</f>
        <v/>
      </c>
      <c r="F75" s="21">
        <f>IF($B75&gt;$C$5,"",$F74+$E75)</f>
        <v/>
      </c>
      <c r="G75" s="19">
        <f>IF($B75&gt;$C$5,"",$C75-$D75)</f>
        <v/>
      </c>
      <c r="H75" s="19">
        <f>($H74+Inputs!$C$7)*(1+$E$5)*(1-$G$5)</f>
        <v/>
      </c>
    </row>
    <row r="76">
      <c r="B76" s="28" t="n">
        <v>68</v>
      </c>
      <c r="C76" s="19">
        <f>IF($B76&gt;$C$5,"",($C75+Inputs!$C$7)*(1+$E$5))</f>
        <v/>
      </c>
      <c r="D76" s="19">
        <f>IF($B76&gt;$C$5,"",($D75+Inputs!$C$7)*(1+$E$5)*(1-$G$5))</f>
        <v/>
      </c>
      <c r="E76" s="21">
        <f>IF($B76&gt;$C$5,"",($D75+Inputs!$C$7)*(1+$E$5)*$G$5)</f>
        <v/>
      </c>
      <c r="F76" s="21">
        <f>IF($B76&gt;$C$5,"",$F75+$E76)</f>
        <v/>
      </c>
      <c r="G76" s="19">
        <f>IF($B76&gt;$C$5,"",$C76-$D76)</f>
        <v/>
      </c>
      <c r="H76" s="19">
        <f>($H75+Inputs!$C$7)*(1+$E$5)*(1-$G$5)</f>
        <v/>
      </c>
    </row>
    <row r="77">
      <c r="B77" s="28" t="n">
        <v>69</v>
      </c>
      <c r="C77" s="19">
        <f>IF($B77&gt;$C$5,"",($C76+Inputs!$C$7)*(1+$E$5))</f>
        <v/>
      </c>
      <c r="D77" s="19">
        <f>IF($B77&gt;$C$5,"",($D76+Inputs!$C$7)*(1+$E$5)*(1-$G$5))</f>
        <v/>
      </c>
      <c r="E77" s="21">
        <f>IF($B77&gt;$C$5,"",($D76+Inputs!$C$7)*(1+$E$5)*$G$5)</f>
        <v/>
      </c>
      <c r="F77" s="21">
        <f>IF($B77&gt;$C$5,"",$F76+$E77)</f>
        <v/>
      </c>
      <c r="G77" s="19">
        <f>IF($B77&gt;$C$5,"",$C77-$D77)</f>
        <v/>
      </c>
      <c r="H77" s="19">
        <f>($H76+Inputs!$C$7)*(1+$E$5)*(1-$G$5)</f>
        <v/>
      </c>
    </row>
    <row r="78">
      <c r="B78" s="28" t="n">
        <v>70</v>
      </c>
      <c r="C78" s="19">
        <f>IF($B78&gt;$C$5,"",($C77+Inputs!$C$7)*(1+$E$5))</f>
        <v/>
      </c>
      <c r="D78" s="19">
        <f>IF($B78&gt;$C$5,"",($D77+Inputs!$C$7)*(1+$E$5)*(1-$G$5))</f>
        <v/>
      </c>
      <c r="E78" s="21">
        <f>IF($B78&gt;$C$5,"",($D77+Inputs!$C$7)*(1+$E$5)*$G$5)</f>
        <v/>
      </c>
      <c r="F78" s="21">
        <f>IF($B78&gt;$C$5,"",$F77+$E78)</f>
        <v/>
      </c>
      <c r="G78" s="19">
        <f>IF($B78&gt;$C$5,"",$C78-$D78)</f>
        <v/>
      </c>
      <c r="H78" s="19">
        <f>($H77+Inputs!$C$7)*(1+$E$5)*(1-$G$5)</f>
        <v/>
      </c>
    </row>
    <row r="79">
      <c r="B79" s="28" t="n">
        <v>71</v>
      </c>
      <c r="C79" s="19">
        <f>IF($B79&gt;$C$5,"",($C78+Inputs!$C$7)*(1+$E$5))</f>
        <v/>
      </c>
      <c r="D79" s="19">
        <f>IF($B79&gt;$C$5,"",($D78+Inputs!$C$7)*(1+$E$5)*(1-$G$5))</f>
        <v/>
      </c>
      <c r="E79" s="21">
        <f>IF($B79&gt;$C$5,"",($D78+Inputs!$C$7)*(1+$E$5)*$G$5)</f>
        <v/>
      </c>
      <c r="F79" s="21">
        <f>IF($B79&gt;$C$5,"",$F78+$E79)</f>
        <v/>
      </c>
      <c r="G79" s="19">
        <f>IF($B79&gt;$C$5,"",$C79-$D79)</f>
        <v/>
      </c>
      <c r="H79" s="19">
        <f>($H78+Inputs!$C$7)*(1+$E$5)*(1-$G$5)</f>
        <v/>
      </c>
    </row>
    <row r="80">
      <c r="B80" s="28" t="n">
        <v>72</v>
      </c>
      <c r="C80" s="19">
        <f>IF($B80&gt;$C$5,"",($C79+Inputs!$C$7)*(1+$E$5))</f>
        <v/>
      </c>
      <c r="D80" s="19">
        <f>IF($B80&gt;$C$5,"",($D79+Inputs!$C$7)*(1+$E$5)*(1-$G$5))</f>
        <v/>
      </c>
      <c r="E80" s="21">
        <f>IF($B80&gt;$C$5,"",($D79+Inputs!$C$7)*(1+$E$5)*$G$5)</f>
        <v/>
      </c>
      <c r="F80" s="21">
        <f>IF($B80&gt;$C$5,"",$F79+$E80)</f>
        <v/>
      </c>
      <c r="G80" s="19">
        <f>IF($B80&gt;$C$5,"",$C80-$D80)</f>
        <v/>
      </c>
      <c r="H80" s="19">
        <f>($H79+Inputs!$C$7)*(1+$E$5)*(1-$G$5)</f>
        <v/>
      </c>
    </row>
    <row r="81">
      <c r="B81" s="28" t="n">
        <v>73</v>
      </c>
      <c r="C81" s="19">
        <f>IF($B81&gt;$C$5,"",($C80+Inputs!$C$7)*(1+$E$5))</f>
        <v/>
      </c>
      <c r="D81" s="19">
        <f>IF($B81&gt;$C$5,"",($D80+Inputs!$C$7)*(1+$E$5)*(1-$G$5))</f>
        <v/>
      </c>
      <c r="E81" s="21">
        <f>IF($B81&gt;$C$5,"",($D80+Inputs!$C$7)*(1+$E$5)*$G$5)</f>
        <v/>
      </c>
      <c r="F81" s="21">
        <f>IF($B81&gt;$C$5,"",$F80+$E81)</f>
        <v/>
      </c>
      <c r="G81" s="19">
        <f>IF($B81&gt;$C$5,"",$C81-$D81)</f>
        <v/>
      </c>
      <c r="H81" s="19">
        <f>($H80+Inputs!$C$7)*(1+$E$5)*(1-$G$5)</f>
        <v/>
      </c>
    </row>
    <row r="82">
      <c r="B82" s="28" t="n">
        <v>74</v>
      </c>
      <c r="C82" s="19">
        <f>IF($B82&gt;$C$5,"",($C81+Inputs!$C$7)*(1+$E$5))</f>
        <v/>
      </c>
      <c r="D82" s="19">
        <f>IF($B82&gt;$C$5,"",($D81+Inputs!$C$7)*(1+$E$5)*(1-$G$5))</f>
        <v/>
      </c>
      <c r="E82" s="21">
        <f>IF($B82&gt;$C$5,"",($D81+Inputs!$C$7)*(1+$E$5)*$G$5)</f>
        <v/>
      </c>
      <c r="F82" s="21">
        <f>IF($B82&gt;$C$5,"",$F81+$E82)</f>
        <v/>
      </c>
      <c r="G82" s="19">
        <f>IF($B82&gt;$C$5,"",$C82-$D82)</f>
        <v/>
      </c>
      <c r="H82" s="19">
        <f>($H81+Inputs!$C$7)*(1+$E$5)*(1-$G$5)</f>
        <v/>
      </c>
    </row>
    <row r="83">
      <c r="B83" s="28" t="n">
        <v>75</v>
      </c>
      <c r="C83" s="19">
        <f>IF($B83&gt;$C$5,"",($C82+Inputs!$C$7)*(1+$E$5))</f>
        <v/>
      </c>
      <c r="D83" s="19">
        <f>IF($B83&gt;$C$5,"",($D82+Inputs!$C$7)*(1+$E$5)*(1-$G$5))</f>
        <v/>
      </c>
      <c r="E83" s="21">
        <f>IF($B83&gt;$C$5,"",($D82+Inputs!$C$7)*(1+$E$5)*$G$5)</f>
        <v/>
      </c>
      <c r="F83" s="21">
        <f>IF($B83&gt;$C$5,"",$F82+$E83)</f>
        <v/>
      </c>
      <c r="G83" s="19">
        <f>IF($B83&gt;$C$5,"",$C83-$D83)</f>
        <v/>
      </c>
      <c r="H83" s="19">
        <f>($H82+Inputs!$C$7)*(1+$E$5)*(1-$G$5)</f>
        <v/>
      </c>
    </row>
    <row r="84">
      <c r="B84" s="28" t="n">
        <v>76</v>
      </c>
      <c r="C84" s="19">
        <f>IF($B84&gt;$C$5,"",($C83+Inputs!$C$7)*(1+$E$5))</f>
        <v/>
      </c>
      <c r="D84" s="19">
        <f>IF($B84&gt;$C$5,"",($D83+Inputs!$C$7)*(1+$E$5)*(1-$G$5))</f>
        <v/>
      </c>
      <c r="E84" s="21">
        <f>IF($B84&gt;$C$5,"",($D83+Inputs!$C$7)*(1+$E$5)*$G$5)</f>
        <v/>
      </c>
      <c r="F84" s="21">
        <f>IF($B84&gt;$C$5,"",$F83+$E84)</f>
        <v/>
      </c>
      <c r="G84" s="19">
        <f>IF($B84&gt;$C$5,"",$C84-$D84)</f>
        <v/>
      </c>
      <c r="H84" s="19">
        <f>($H83+Inputs!$C$7)*(1+$E$5)*(1-$G$5)</f>
        <v/>
      </c>
    </row>
    <row r="85">
      <c r="B85" s="28" t="n">
        <v>77</v>
      </c>
      <c r="C85" s="19">
        <f>IF($B85&gt;$C$5,"",($C84+Inputs!$C$7)*(1+$E$5))</f>
        <v/>
      </c>
      <c r="D85" s="19">
        <f>IF($B85&gt;$C$5,"",($D84+Inputs!$C$7)*(1+$E$5)*(1-$G$5))</f>
        <v/>
      </c>
      <c r="E85" s="21">
        <f>IF($B85&gt;$C$5,"",($D84+Inputs!$C$7)*(1+$E$5)*$G$5)</f>
        <v/>
      </c>
      <c r="F85" s="21">
        <f>IF($B85&gt;$C$5,"",$F84+$E85)</f>
        <v/>
      </c>
      <c r="G85" s="19">
        <f>IF($B85&gt;$C$5,"",$C85-$D85)</f>
        <v/>
      </c>
      <c r="H85" s="19">
        <f>($H84+Inputs!$C$7)*(1+$E$5)*(1-$G$5)</f>
        <v/>
      </c>
    </row>
    <row r="86">
      <c r="B86" s="28" t="n">
        <v>78</v>
      </c>
      <c r="C86" s="19">
        <f>IF($B86&gt;$C$5,"",($C85+Inputs!$C$7)*(1+$E$5))</f>
        <v/>
      </c>
      <c r="D86" s="19">
        <f>IF($B86&gt;$C$5,"",($D85+Inputs!$C$7)*(1+$E$5)*(1-$G$5))</f>
        <v/>
      </c>
      <c r="E86" s="21">
        <f>IF($B86&gt;$C$5,"",($D85+Inputs!$C$7)*(1+$E$5)*$G$5)</f>
        <v/>
      </c>
      <c r="F86" s="21">
        <f>IF($B86&gt;$C$5,"",$F85+$E86)</f>
        <v/>
      </c>
      <c r="G86" s="19">
        <f>IF($B86&gt;$C$5,"",$C86-$D86)</f>
        <v/>
      </c>
      <c r="H86" s="19">
        <f>($H85+Inputs!$C$7)*(1+$E$5)*(1-$G$5)</f>
        <v/>
      </c>
    </row>
    <row r="87">
      <c r="B87" s="28" t="n">
        <v>79</v>
      </c>
      <c r="C87" s="19">
        <f>IF($B87&gt;$C$5,"",($C86+Inputs!$C$7)*(1+$E$5))</f>
        <v/>
      </c>
      <c r="D87" s="19">
        <f>IF($B87&gt;$C$5,"",($D86+Inputs!$C$7)*(1+$E$5)*(1-$G$5))</f>
        <v/>
      </c>
      <c r="E87" s="21">
        <f>IF($B87&gt;$C$5,"",($D86+Inputs!$C$7)*(1+$E$5)*$G$5)</f>
        <v/>
      </c>
      <c r="F87" s="21">
        <f>IF($B87&gt;$C$5,"",$F86+$E87)</f>
        <v/>
      </c>
      <c r="G87" s="19">
        <f>IF($B87&gt;$C$5,"",$C87-$D87)</f>
        <v/>
      </c>
      <c r="H87" s="19">
        <f>($H86+Inputs!$C$7)*(1+$E$5)*(1-$G$5)</f>
        <v/>
      </c>
    </row>
    <row r="88">
      <c r="B88" s="28" t="n">
        <v>80</v>
      </c>
      <c r="C88" s="19">
        <f>IF($B88&gt;$C$5,"",($C87+Inputs!$C$7)*(1+$E$5))</f>
        <v/>
      </c>
      <c r="D88" s="19">
        <f>IF($B88&gt;$C$5,"",($D87+Inputs!$C$7)*(1+$E$5)*(1-$G$5))</f>
        <v/>
      </c>
      <c r="E88" s="21">
        <f>IF($B88&gt;$C$5,"",($D87+Inputs!$C$7)*(1+$E$5)*$G$5)</f>
        <v/>
      </c>
      <c r="F88" s="21">
        <f>IF($B88&gt;$C$5,"",$F87+$E88)</f>
        <v/>
      </c>
      <c r="G88" s="19">
        <f>IF($B88&gt;$C$5,"",$C88-$D88)</f>
        <v/>
      </c>
      <c r="H88" s="19">
        <f>($H87+Inputs!$C$7)*(1+$E$5)*(1-$G$5)</f>
        <v/>
      </c>
    </row>
    <row r="89">
      <c r="B89" s="28" t="n">
        <v>81</v>
      </c>
      <c r="C89" s="19">
        <f>IF($B89&gt;$C$5,"",($C88+Inputs!$C$7)*(1+$E$5))</f>
        <v/>
      </c>
      <c r="D89" s="19">
        <f>IF($B89&gt;$C$5,"",($D88+Inputs!$C$7)*(1+$E$5)*(1-$G$5))</f>
        <v/>
      </c>
      <c r="E89" s="21">
        <f>IF($B89&gt;$C$5,"",($D88+Inputs!$C$7)*(1+$E$5)*$G$5)</f>
        <v/>
      </c>
      <c r="F89" s="21">
        <f>IF($B89&gt;$C$5,"",$F88+$E89)</f>
        <v/>
      </c>
      <c r="G89" s="19">
        <f>IF($B89&gt;$C$5,"",$C89-$D89)</f>
        <v/>
      </c>
      <c r="H89" s="19">
        <f>($H88+Inputs!$C$7)*(1+$E$5)*(1-$G$5)</f>
        <v/>
      </c>
    </row>
    <row r="90">
      <c r="B90" s="28" t="n">
        <v>82</v>
      </c>
      <c r="C90" s="19">
        <f>IF($B90&gt;$C$5,"",($C89+Inputs!$C$7)*(1+$E$5))</f>
        <v/>
      </c>
      <c r="D90" s="19">
        <f>IF($B90&gt;$C$5,"",($D89+Inputs!$C$7)*(1+$E$5)*(1-$G$5))</f>
        <v/>
      </c>
      <c r="E90" s="21">
        <f>IF($B90&gt;$C$5,"",($D89+Inputs!$C$7)*(1+$E$5)*$G$5)</f>
        <v/>
      </c>
      <c r="F90" s="21">
        <f>IF($B90&gt;$C$5,"",$F89+$E90)</f>
        <v/>
      </c>
      <c r="G90" s="19">
        <f>IF($B90&gt;$C$5,"",$C90-$D90)</f>
        <v/>
      </c>
      <c r="H90" s="19">
        <f>($H89+Inputs!$C$7)*(1+$E$5)*(1-$G$5)</f>
        <v/>
      </c>
    </row>
    <row r="91">
      <c r="B91" s="28" t="n">
        <v>83</v>
      </c>
      <c r="C91" s="19">
        <f>IF($B91&gt;$C$5,"",($C90+Inputs!$C$7)*(1+$E$5))</f>
        <v/>
      </c>
      <c r="D91" s="19">
        <f>IF($B91&gt;$C$5,"",($D90+Inputs!$C$7)*(1+$E$5)*(1-$G$5))</f>
        <v/>
      </c>
      <c r="E91" s="21">
        <f>IF($B91&gt;$C$5,"",($D90+Inputs!$C$7)*(1+$E$5)*$G$5)</f>
        <v/>
      </c>
      <c r="F91" s="21">
        <f>IF($B91&gt;$C$5,"",$F90+$E91)</f>
        <v/>
      </c>
      <c r="G91" s="19">
        <f>IF($B91&gt;$C$5,"",$C91-$D91)</f>
        <v/>
      </c>
      <c r="H91" s="19">
        <f>($H90+Inputs!$C$7)*(1+$E$5)*(1-$G$5)</f>
        <v/>
      </c>
    </row>
    <row r="92">
      <c r="B92" s="28" t="n">
        <v>84</v>
      </c>
      <c r="C92" s="19">
        <f>IF($B92&gt;$C$5,"",($C91+Inputs!$C$7)*(1+$E$5))</f>
        <v/>
      </c>
      <c r="D92" s="19">
        <f>IF($B92&gt;$C$5,"",($D91+Inputs!$C$7)*(1+$E$5)*(1-$G$5))</f>
        <v/>
      </c>
      <c r="E92" s="21">
        <f>IF($B92&gt;$C$5,"",($D91+Inputs!$C$7)*(1+$E$5)*$G$5)</f>
        <v/>
      </c>
      <c r="F92" s="21">
        <f>IF($B92&gt;$C$5,"",$F91+$E92)</f>
        <v/>
      </c>
      <c r="G92" s="19">
        <f>IF($B92&gt;$C$5,"",$C92-$D92)</f>
        <v/>
      </c>
      <c r="H92" s="19">
        <f>($H91+Inputs!$C$7)*(1+$E$5)*(1-$G$5)</f>
        <v/>
      </c>
    </row>
    <row r="93">
      <c r="B93" s="28" t="n">
        <v>85</v>
      </c>
      <c r="C93" s="19">
        <f>IF($B93&gt;$C$5,"",($C92+Inputs!$C$7)*(1+$E$5))</f>
        <v/>
      </c>
      <c r="D93" s="19">
        <f>IF($B93&gt;$C$5,"",($D92+Inputs!$C$7)*(1+$E$5)*(1-$G$5))</f>
        <v/>
      </c>
      <c r="E93" s="21">
        <f>IF($B93&gt;$C$5,"",($D92+Inputs!$C$7)*(1+$E$5)*$G$5)</f>
        <v/>
      </c>
      <c r="F93" s="21">
        <f>IF($B93&gt;$C$5,"",$F92+$E93)</f>
        <v/>
      </c>
      <c r="G93" s="19">
        <f>IF($B93&gt;$C$5,"",$C93-$D93)</f>
        <v/>
      </c>
      <c r="H93" s="19">
        <f>($H92+Inputs!$C$7)*(1+$E$5)*(1-$G$5)</f>
        <v/>
      </c>
    </row>
    <row r="94">
      <c r="B94" s="28" t="n">
        <v>86</v>
      </c>
      <c r="C94" s="19">
        <f>IF($B94&gt;$C$5,"",($C93+Inputs!$C$7)*(1+$E$5))</f>
        <v/>
      </c>
      <c r="D94" s="19">
        <f>IF($B94&gt;$C$5,"",($D93+Inputs!$C$7)*(1+$E$5)*(1-$G$5))</f>
        <v/>
      </c>
      <c r="E94" s="21">
        <f>IF($B94&gt;$C$5,"",($D93+Inputs!$C$7)*(1+$E$5)*$G$5)</f>
        <v/>
      </c>
      <c r="F94" s="21">
        <f>IF($B94&gt;$C$5,"",$F93+$E94)</f>
        <v/>
      </c>
      <c r="G94" s="19">
        <f>IF($B94&gt;$C$5,"",$C94-$D94)</f>
        <v/>
      </c>
      <c r="H94" s="19">
        <f>($H93+Inputs!$C$7)*(1+$E$5)*(1-$G$5)</f>
        <v/>
      </c>
    </row>
    <row r="95">
      <c r="B95" s="28" t="n">
        <v>87</v>
      </c>
      <c r="C95" s="19">
        <f>IF($B95&gt;$C$5,"",($C94+Inputs!$C$7)*(1+$E$5))</f>
        <v/>
      </c>
      <c r="D95" s="19">
        <f>IF($B95&gt;$C$5,"",($D94+Inputs!$C$7)*(1+$E$5)*(1-$G$5))</f>
        <v/>
      </c>
      <c r="E95" s="21">
        <f>IF($B95&gt;$C$5,"",($D94+Inputs!$C$7)*(1+$E$5)*$G$5)</f>
        <v/>
      </c>
      <c r="F95" s="21">
        <f>IF($B95&gt;$C$5,"",$F94+$E95)</f>
        <v/>
      </c>
      <c r="G95" s="19">
        <f>IF($B95&gt;$C$5,"",$C95-$D95)</f>
        <v/>
      </c>
      <c r="H95" s="19">
        <f>($H94+Inputs!$C$7)*(1+$E$5)*(1-$G$5)</f>
        <v/>
      </c>
    </row>
    <row r="96">
      <c r="B96" s="28" t="n">
        <v>88</v>
      </c>
      <c r="C96" s="19">
        <f>IF($B96&gt;$C$5,"",($C95+Inputs!$C$7)*(1+$E$5))</f>
        <v/>
      </c>
      <c r="D96" s="19">
        <f>IF($B96&gt;$C$5,"",($D95+Inputs!$C$7)*(1+$E$5)*(1-$G$5))</f>
        <v/>
      </c>
      <c r="E96" s="21">
        <f>IF($B96&gt;$C$5,"",($D95+Inputs!$C$7)*(1+$E$5)*$G$5)</f>
        <v/>
      </c>
      <c r="F96" s="21">
        <f>IF($B96&gt;$C$5,"",$F95+$E96)</f>
        <v/>
      </c>
      <c r="G96" s="19">
        <f>IF($B96&gt;$C$5,"",$C96-$D96)</f>
        <v/>
      </c>
      <c r="H96" s="19">
        <f>($H95+Inputs!$C$7)*(1+$E$5)*(1-$G$5)</f>
        <v/>
      </c>
    </row>
    <row r="97">
      <c r="B97" s="28" t="n">
        <v>89</v>
      </c>
      <c r="C97" s="19">
        <f>IF($B97&gt;$C$5,"",($C96+Inputs!$C$7)*(1+$E$5))</f>
        <v/>
      </c>
      <c r="D97" s="19">
        <f>IF($B97&gt;$C$5,"",($D96+Inputs!$C$7)*(1+$E$5)*(1-$G$5))</f>
        <v/>
      </c>
      <c r="E97" s="21">
        <f>IF($B97&gt;$C$5,"",($D96+Inputs!$C$7)*(1+$E$5)*$G$5)</f>
        <v/>
      </c>
      <c r="F97" s="21">
        <f>IF($B97&gt;$C$5,"",$F96+$E97)</f>
        <v/>
      </c>
      <c r="G97" s="19">
        <f>IF($B97&gt;$C$5,"",$C97-$D97)</f>
        <v/>
      </c>
      <c r="H97" s="19">
        <f>($H96+Inputs!$C$7)*(1+$E$5)*(1-$G$5)</f>
        <v/>
      </c>
    </row>
    <row r="98">
      <c r="B98" s="28" t="n">
        <v>90</v>
      </c>
      <c r="C98" s="19">
        <f>IF($B98&gt;$C$5,"",($C97+Inputs!$C$7)*(1+$E$5))</f>
        <v/>
      </c>
      <c r="D98" s="19">
        <f>IF($B98&gt;$C$5,"",($D97+Inputs!$C$7)*(1+$E$5)*(1-$G$5))</f>
        <v/>
      </c>
      <c r="E98" s="21">
        <f>IF($B98&gt;$C$5,"",($D97+Inputs!$C$7)*(1+$E$5)*$G$5)</f>
        <v/>
      </c>
      <c r="F98" s="21">
        <f>IF($B98&gt;$C$5,"",$F97+$E98)</f>
        <v/>
      </c>
      <c r="G98" s="19">
        <f>IF($B98&gt;$C$5,"",$C98-$D98)</f>
        <v/>
      </c>
      <c r="H98" s="19">
        <f>($H97+Inputs!$C$7)*(1+$E$5)*(1-$G$5)</f>
        <v/>
      </c>
    </row>
    <row r="99">
      <c r="B99" s="28" t="n">
        <v>91</v>
      </c>
      <c r="C99" s="19">
        <f>IF($B99&gt;$C$5,"",($C98+Inputs!$C$7)*(1+$E$5))</f>
        <v/>
      </c>
      <c r="D99" s="19">
        <f>IF($B99&gt;$C$5,"",($D98+Inputs!$C$7)*(1+$E$5)*(1-$G$5))</f>
        <v/>
      </c>
      <c r="E99" s="21">
        <f>IF($B99&gt;$C$5,"",($D98+Inputs!$C$7)*(1+$E$5)*$G$5)</f>
        <v/>
      </c>
      <c r="F99" s="21">
        <f>IF($B99&gt;$C$5,"",$F98+$E99)</f>
        <v/>
      </c>
      <c r="G99" s="19">
        <f>IF($B99&gt;$C$5,"",$C99-$D99)</f>
        <v/>
      </c>
      <c r="H99" s="19">
        <f>($H98+Inputs!$C$7)*(1+$E$5)*(1-$G$5)</f>
        <v/>
      </c>
    </row>
    <row r="100">
      <c r="B100" s="28" t="n">
        <v>92</v>
      </c>
      <c r="C100" s="19">
        <f>IF($B100&gt;$C$5,"",($C99+Inputs!$C$7)*(1+$E$5))</f>
        <v/>
      </c>
      <c r="D100" s="19">
        <f>IF($B100&gt;$C$5,"",($D99+Inputs!$C$7)*(1+$E$5)*(1-$G$5))</f>
        <v/>
      </c>
      <c r="E100" s="21">
        <f>IF($B100&gt;$C$5,"",($D99+Inputs!$C$7)*(1+$E$5)*$G$5)</f>
        <v/>
      </c>
      <c r="F100" s="21">
        <f>IF($B100&gt;$C$5,"",$F99+$E100)</f>
        <v/>
      </c>
      <c r="G100" s="19">
        <f>IF($B100&gt;$C$5,"",$C100-$D100)</f>
        <v/>
      </c>
      <c r="H100" s="19">
        <f>($H99+Inputs!$C$7)*(1+$E$5)*(1-$G$5)</f>
        <v/>
      </c>
    </row>
    <row r="101">
      <c r="B101" s="28" t="n">
        <v>93</v>
      </c>
      <c r="C101" s="19">
        <f>IF($B101&gt;$C$5,"",($C100+Inputs!$C$7)*(1+$E$5))</f>
        <v/>
      </c>
      <c r="D101" s="19">
        <f>IF($B101&gt;$C$5,"",($D100+Inputs!$C$7)*(1+$E$5)*(1-$G$5))</f>
        <v/>
      </c>
      <c r="E101" s="21">
        <f>IF($B101&gt;$C$5,"",($D100+Inputs!$C$7)*(1+$E$5)*$G$5)</f>
        <v/>
      </c>
      <c r="F101" s="21">
        <f>IF($B101&gt;$C$5,"",$F100+$E101)</f>
        <v/>
      </c>
      <c r="G101" s="19">
        <f>IF($B101&gt;$C$5,"",$C101-$D101)</f>
        <v/>
      </c>
      <c r="H101" s="19">
        <f>($H100+Inputs!$C$7)*(1+$E$5)*(1-$G$5)</f>
        <v/>
      </c>
    </row>
    <row r="102">
      <c r="B102" s="28" t="n">
        <v>94</v>
      </c>
      <c r="C102" s="19">
        <f>IF($B102&gt;$C$5,"",($C101+Inputs!$C$7)*(1+$E$5))</f>
        <v/>
      </c>
      <c r="D102" s="19">
        <f>IF($B102&gt;$C$5,"",($D101+Inputs!$C$7)*(1+$E$5)*(1-$G$5))</f>
        <v/>
      </c>
      <c r="E102" s="21">
        <f>IF($B102&gt;$C$5,"",($D101+Inputs!$C$7)*(1+$E$5)*$G$5)</f>
        <v/>
      </c>
      <c r="F102" s="21">
        <f>IF($B102&gt;$C$5,"",$F101+$E102)</f>
        <v/>
      </c>
      <c r="G102" s="19">
        <f>IF($B102&gt;$C$5,"",$C102-$D102)</f>
        <v/>
      </c>
      <c r="H102" s="19">
        <f>($H101+Inputs!$C$7)*(1+$E$5)*(1-$G$5)</f>
        <v/>
      </c>
    </row>
    <row r="103">
      <c r="B103" s="28" t="n">
        <v>95</v>
      </c>
      <c r="C103" s="19">
        <f>IF($B103&gt;$C$5,"",($C102+Inputs!$C$7)*(1+$E$5))</f>
        <v/>
      </c>
      <c r="D103" s="19">
        <f>IF($B103&gt;$C$5,"",($D102+Inputs!$C$7)*(1+$E$5)*(1-$G$5))</f>
        <v/>
      </c>
      <c r="E103" s="21">
        <f>IF($B103&gt;$C$5,"",($D102+Inputs!$C$7)*(1+$E$5)*$G$5)</f>
        <v/>
      </c>
      <c r="F103" s="21">
        <f>IF($B103&gt;$C$5,"",$F102+$E103)</f>
        <v/>
      </c>
      <c r="G103" s="19">
        <f>IF($B103&gt;$C$5,"",$C103-$D103)</f>
        <v/>
      </c>
      <c r="H103" s="19">
        <f>($H102+Inputs!$C$7)*(1+$E$5)*(1-$G$5)</f>
        <v/>
      </c>
    </row>
    <row r="104">
      <c r="B104" s="28" t="n">
        <v>96</v>
      </c>
      <c r="C104" s="19">
        <f>IF($B104&gt;$C$5,"",($C103+Inputs!$C$7)*(1+$E$5))</f>
        <v/>
      </c>
      <c r="D104" s="19">
        <f>IF($B104&gt;$C$5,"",($D103+Inputs!$C$7)*(1+$E$5)*(1-$G$5))</f>
        <v/>
      </c>
      <c r="E104" s="21">
        <f>IF($B104&gt;$C$5,"",($D103+Inputs!$C$7)*(1+$E$5)*$G$5)</f>
        <v/>
      </c>
      <c r="F104" s="21">
        <f>IF($B104&gt;$C$5,"",$F103+$E104)</f>
        <v/>
      </c>
      <c r="G104" s="19">
        <f>IF($B104&gt;$C$5,"",$C104-$D104)</f>
        <v/>
      </c>
      <c r="H104" s="19">
        <f>($H103+Inputs!$C$7)*(1+$E$5)*(1-$G$5)</f>
        <v/>
      </c>
    </row>
    <row r="105">
      <c r="B105" s="28" t="n">
        <v>97</v>
      </c>
      <c r="C105" s="19">
        <f>IF($B105&gt;$C$5,"",($C104+Inputs!$C$7)*(1+$E$5))</f>
        <v/>
      </c>
      <c r="D105" s="19">
        <f>IF($B105&gt;$C$5,"",($D104+Inputs!$C$7)*(1+$E$5)*(1-$G$5))</f>
        <v/>
      </c>
      <c r="E105" s="21">
        <f>IF($B105&gt;$C$5,"",($D104+Inputs!$C$7)*(1+$E$5)*$G$5)</f>
        <v/>
      </c>
      <c r="F105" s="21">
        <f>IF($B105&gt;$C$5,"",$F104+$E105)</f>
        <v/>
      </c>
      <c r="G105" s="19">
        <f>IF($B105&gt;$C$5,"",$C105-$D105)</f>
        <v/>
      </c>
      <c r="H105" s="19">
        <f>($H104+Inputs!$C$7)*(1+$E$5)*(1-$G$5)</f>
        <v/>
      </c>
    </row>
    <row r="106">
      <c r="B106" s="28" t="n">
        <v>98</v>
      </c>
      <c r="C106" s="19">
        <f>IF($B106&gt;$C$5,"",($C105+Inputs!$C$7)*(1+$E$5))</f>
        <v/>
      </c>
      <c r="D106" s="19">
        <f>IF($B106&gt;$C$5,"",($D105+Inputs!$C$7)*(1+$E$5)*(1-$G$5))</f>
        <v/>
      </c>
      <c r="E106" s="21">
        <f>IF($B106&gt;$C$5,"",($D105+Inputs!$C$7)*(1+$E$5)*$G$5)</f>
        <v/>
      </c>
      <c r="F106" s="21">
        <f>IF($B106&gt;$C$5,"",$F105+$E106)</f>
        <v/>
      </c>
      <c r="G106" s="19">
        <f>IF($B106&gt;$C$5,"",$C106-$D106)</f>
        <v/>
      </c>
      <c r="H106" s="19">
        <f>($H105+Inputs!$C$7)*(1+$E$5)*(1-$G$5)</f>
        <v/>
      </c>
    </row>
    <row r="107">
      <c r="B107" s="28" t="n">
        <v>99</v>
      </c>
      <c r="C107" s="19">
        <f>IF($B107&gt;$C$5,"",($C106+Inputs!$C$7)*(1+$E$5))</f>
        <v/>
      </c>
      <c r="D107" s="19">
        <f>IF($B107&gt;$C$5,"",($D106+Inputs!$C$7)*(1+$E$5)*(1-$G$5))</f>
        <v/>
      </c>
      <c r="E107" s="21">
        <f>IF($B107&gt;$C$5,"",($D106+Inputs!$C$7)*(1+$E$5)*$G$5)</f>
        <v/>
      </c>
      <c r="F107" s="21">
        <f>IF($B107&gt;$C$5,"",$F106+$E107)</f>
        <v/>
      </c>
      <c r="G107" s="19">
        <f>IF($B107&gt;$C$5,"",$C107-$D107)</f>
        <v/>
      </c>
      <c r="H107" s="19">
        <f>($H106+Inputs!$C$7)*(1+$E$5)*(1-$G$5)</f>
        <v/>
      </c>
    </row>
    <row r="108">
      <c r="B108" s="28" t="n">
        <v>100</v>
      </c>
      <c r="C108" s="19">
        <f>IF($B108&gt;$C$5,"",($C107+Inputs!$C$7)*(1+$E$5))</f>
        <v/>
      </c>
      <c r="D108" s="19">
        <f>IF($B108&gt;$C$5,"",($D107+Inputs!$C$7)*(1+$E$5)*(1-$G$5))</f>
        <v/>
      </c>
      <c r="E108" s="21">
        <f>IF($B108&gt;$C$5,"",($D107+Inputs!$C$7)*(1+$E$5)*$G$5)</f>
        <v/>
      </c>
      <c r="F108" s="21">
        <f>IF($B108&gt;$C$5,"",$F107+$E108)</f>
        <v/>
      </c>
      <c r="G108" s="19">
        <f>IF($B108&gt;$C$5,"",$C108-$D108)</f>
        <v/>
      </c>
      <c r="H108" s="19">
        <f>($H107+Inputs!$C$7)*(1+$E$5)*(1-$G$5)</f>
        <v/>
      </c>
    </row>
    <row r="109">
      <c r="B109" s="28" t="n">
        <v>101</v>
      </c>
      <c r="C109" s="19">
        <f>IF($B109&gt;$C$5,"",($C108+Inputs!$C$7)*(1+$E$5))</f>
        <v/>
      </c>
      <c r="D109" s="19">
        <f>IF($B109&gt;$C$5,"",($D108+Inputs!$C$7)*(1+$E$5)*(1-$G$5))</f>
        <v/>
      </c>
      <c r="E109" s="21">
        <f>IF($B109&gt;$C$5,"",($D108+Inputs!$C$7)*(1+$E$5)*$G$5)</f>
        <v/>
      </c>
      <c r="F109" s="21">
        <f>IF($B109&gt;$C$5,"",$F108+$E109)</f>
        <v/>
      </c>
      <c r="G109" s="19">
        <f>IF($B109&gt;$C$5,"",$C109-$D109)</f>
        <v/>
      </c>
      <c r="H109" s="19">
        <f>($H108+Inputs!$C$7)*(1+$E$5)*(1-$G$5)</f>
        <v/>
      </c>
    </row>
    <row r="110">
      <c r="B110" s="28" t="n">
        <v>102</v>
      </c>
      <c r="C110" s="19">
        <f>IF($B110&gt;$C$5,"",($C109+Inputs!$C$7)*(1+$E$5))</f>
        <v/>
      </c>
      <c r="D110" s="19">
        <f>IF($B110&gt;$C$5,"",($D109+Inputs!$C$7)*(1+$E$5)*(1-$G$5))</f>
        <v/>
      </c>
      <c r="E110" s="21">
        <f>IF($B110&gt;$C$5,"",($D109+Inputs!$C$7)*(1+$E$5)*$G$5)</f>
        <v/>
      </c>
      <c r="F110" s="21">
        <f>IF($B110&gt;$C$5,"",$F109+$E110)</f>
        <v/>
      </c>
      <c r="G110" s="19">
        <f>IF($B110&gt;$C$5,"",$C110-$D110)</f>
        <v/>
      </c>
      <c r="H110" s="19">
        <f>($H109+Inputs!$C$7)*(1+$E$5)*(1-$G$5)</f>
        <v/>
      </c>
    </row>
    <row r="111">
      <c r="B111" s="28" t="n">
        <v>103</v>
      </c>
      <c r="C111" s="19">
        <f>IF($B111&gt;$C$5,"",($C110+Inputs!$C$7)*(1+$E$5))</f>
        <v/>
      </c>
      <c r="D111" s="19">
        <f>IF($B111&gt;$C$5,"",($D110+Inputs!$C$7)*(1+$E$5)*(1-$G$5))</f>
        <v/>
      </c>
      <c r="E111" s="21">
        <f>IF($B111&gt;$C$5,"",($D110+Inputs!$C$7)*(1+$E$5)*$G$5)</f>
        <v/>
      </c>
      <c r="F111" s="21">
        <f>IF($B111&gt;$C$5,"",$F110+$E111)</f>
        <v/>
      </c>
      <c r="G111" s="19">
        <f>IF($B111&gt;$C$5,"",$C111-$D111)</f>
        <v/>
      </c>
      <c r="H111" s="19">
        <f>($H110+Inputs!$C$7)*(1+$E$5)*(1-$G$5)</f>
        <v/>
      </c>
    </row>
    <row r="112">
      <c r="B112" s="28" t="n">
        <v>104</v>
      </c>
      <c r="C112" s="19">
        <f>IF($B112&gt;$C$5,"",($C111+Inputs!$C$7)*(1+$E$5))</f>
        <v/>
      </c>
      <c r="D112" s="19">
        <f>IF($B112&gt;$C$5,"",($D111+Inputs!$C$7)*(1+$E$5)*(1-$G$5))</f>
        <v/>
      </c>
      <c r="E112" s="21">
        <f>IF($B112&gt;$C$5,"",($D111+Inputs!$C$7)*(1+$E$5)*$G$5)</f>
        <v/>
      </c>
      <c r="F112" s="21">
        <f>IF($B112&gt;$C$5,"",$F111+$E112)</f>
        <v/>
      </c>
      <c r="G112" s="19">
        <f>IF($B112&gt;$C$5,"",$C112-$D112)</f>
        <v/>
      </c>
      <c r="H112" s="19">
        <f>($H111+Inputs!$C$7)*(1+$E$5)*(1-$G$5)</f>
        <v/>
      </c>
    </row>
    <row r="113">
      <c r="B113" s="28" t="n">
        <v>105</v>
      </c>
      <c r="C113" s="19">
        <f>IF($B113&gt;$C$5,"",($C112+Inputs!$C$7)*(1+$E$5))</f>
        <v/>
      </c>
      <c r="D113" s="19">
        <f>IF($B113&gt;$C$5,"",($D112+Inputs!$C$7)*(1+$E$5)*(1-$G$5))</f>
        <v/>
      </c>
      <c r="E113" s="21">
        <f>IF($B113&gt;$C$5,"",($D112+Inputs!$C$7)*(1+$E$5)*$G$5)</f>
        <v/>
      </c>
      <c r="F113" s="21">
        <f>IF($B113&gt;$C$5,"",$F112+$E113)</f>
        <v/>
      </c>
      <c r="G113" s="19">
        <f>IF($B113&gt;$C$5,"",$C113-$D113)</f>
        <v/>
      </c>
      <c r="H113" s="19">
        <f>($H112+Inputs!$C$7)*(1+$E$5)*(1-$G$5)</f>
        <v/>
      </c>
    </row>
    <row r="114">
      <c r="B114" s="28" t="n">
        <v>106</v>
      </c>
      <c r="C114" s="19">
        <f>IF($B114&gt;$C$5,"",($C113+Inputs!$C$7)*(1+$E$5))</f>
        <v/>
      </c>
      <c r="D114" s="19">
        <f>IF($B114&gt;$C$5,"",($D113+Inputs!$C$7)*(1+$E$5)*(1-$G$5))</f>
        <v/>
      </c>
      <c r="E114" s="21">
        <f>IF($B114&gt;$C$5,"",($D113+Inputs!$C$7)*(1+$E$5)*$G$5)</f>
        <v/>
      </c>
      <c r="F114" s="21">
        <f>IF($B114&gt;$C$5,"",$F113+$E114)</f>
        <v/>
      </c>
      <c r="G114" s="19">
        <f>IF($B114&gt;$C$5,"",$C114-$D114)</f>
        <v/>
      </c>
      <c r="H114" s="19">
        <f>($H113+Inputs!$C$7)*(1+$E$5)*(1-$G$5)</f>
        <v/>
      </c>
    </row>
    <row r="115">
      <c r="B115" s="28" t="n">
        <v>107</v>
      </c>
      <c r="C115" s="19">
        <f>IF($B115&gt;$C$5,"",($C114+Inputs!$C$7)*(1+$E$5))</f>
        <v/>
      </c>
      <c r="D115" s="19">
        <f>IF($B115&gt;$C$5,"",($D114+Inputs!$C$7)*(1+$E$5)*(1-$G$5))</f>
        <v/>
      </c>
      <c r="E115" s="21">
        <f>IF($B115&gt;$C$5,"",($D114+Inputs!$C$7)*(1+$E$5)*$G$5)</f>
        <v/>
      </c>
      <c r="F115" s="21">
        <f>IF($B115&gt;$C$5,"",$F114+$E115)</f>
        <v/>
      </c>
      <c r="G115" s="19">
        <f>IF($B115&gt;$C$5,"",$C115-$D115)</f>
        <v/>
      </c>
      <c r="H115" s="19">
        <f>($H114+Inputs!$C$7)*(1+$E$5)*(1-$G$5)</f>
        <v/>
      </c>
    </row>
    <row r="116">
      <c r="B116" s="28" t="n">
        <v>108</v>
      </c>
      <c r="C116" s="19">
        <f>IF($B116&gt;$C$5,"",($C115+Inputs!$C$7)*(1+$E$5))</f>
        <v/>
      </c>
      <c r="D116" s="19">
        <f>IF($B116&gt;$C$5,"",($D115+Inputs!$C$7)*(1+$E$5)*(1-$G$5))</f>
        <v/>
      </c>
      <c r="E116" s="21">
        <f>IF($B116&gt;$C$5,"",($D115+Inputs!$C$7)*(1+$E$5)*$G$5)</f>
        <v/>
      </c>
      <c r="F116" s="21">
        <f>IF($B116&gt;$C$5,"",$F115+$E116)</f>
        <v/>
      </c>
      <c r="G116" s="19">
        <f>IF($B116&gt;$C$5,"",$C116-$D116)</f>
        <v/>
      </c>
      <c r="H116" s="19">
        <f>($H115+Inputs!$C$7)*(1+$E$5)*(1-$G$5)</f>
        <v/>
      </c>
    </row>
    <row r="117">
      <c r="B117" s="28" t="n">
        <v>109</v>
      </c>
      <c r="C117" s="19">
        <f>IF($B117&gt;$C$5,"",($C116+Inputs!$C$7)*(1+$E$5))</f>
        <v/>
      </c>
      <c r="D117" s="19">
        <f>IF($B117&gt;$C$5,"",($D116+Inputs!$C$7)*(1+$E$5)*(1-$G$5))</f>
        <v/>
      </c>
      <c r="E117" s="21">
        <f>IF($B117&gt;$C$5,"",($D116+Inputs!$C$7)*(1+$E$5)*$G$5)</f>
        <v/>
      </c>
      <c r="F117" s="21">
        <f>IF($B117&gt;$C$5,"",$F116+$E117)</f>
        <v/>
      </c>
      <c r="G117" s="19">
        <f>IF($B117&gt;$C$5,"",$C117-$D117)</f>
        <v/>
      </c>
      <c r="H117" s="19">
        <f>($H116+Inputs!$C$7)*(1+$E$5)*(1-$G$5)</f>
        <v/>
      </c>
    </row>
    <row r="118">
      <c r="B118" s="28" t="n">
        <v>110</v>
      </c>
      <c r="C118" s="19">
        <f>IF($B118&gt;$C$5,"",($C117+Inputs!$C$7)*(1+$E$5))</f>
        <v/>
      </c>
      <c r="D118" s="19">
        <f>IF($B118&gt;$C$5,"",($D117+Inputs!$C$7)*(1+$E$5)*(1-$G$5))</f>
        <v/>
      </c>
      <c r="E118" s="21">
        <f>IF($B118&gt;$C$5,"",($D117+Inputs!$C$7)*(1+$E$5)*$G$5)</f>
        <v/>
      </c>
      <c r="F118" s="21">
        <f>IF($B118&gt;$C$5,"",$F117+$E118)</f>
        <v/>
      </c>
      <c r="G118" s="19">
        <f>IF($B118&gt;$C$5,"",$C118-$D118)</f>
        <v/>
      </c>
      <c r="H118" s="19">
        <f>($H117+Inputs!$C$7)*(1+$E$5)*(1-$G$5)</f>
        <v/>
      </c>
    </row>
    <row r="119">
      <c r="B119" s="28" t="n">
        <v>111</v>
      </c>
      <c r="C119" s="19">
        <f>IF($B119&gt;$C$5,"",($C118+Inputs!$C$7)*(1+$E$5))</f>
        <v/>
      </c>
      <c r="D119" s="19">
        <f>IF($B119&gt;$C$5,"",($D118+Inputs!$C$7)*(1+$E$5)*(1-$G$5))</f>
        <v/>
      </c>
      <c r="E119" s="21">
        <f>IF($B119&gt;$C$5,"",($D118+Inputs!$C$7)*(1+$E$5)*$G$5)</f>
        <v/>
      </c>
      <c r="F119" s="21">
        <f>IF($B119&gt;$C$5,"",$F118+$E119)</f>
        <v/>
      </c>
      <c r="G119" s="19">
        <f>IF($B119&gt;$C$5,"",$C119-$D119)</f>
        <v/>
      </c>
      <c r="H119" s="19">
        <f>($H118+Inputs!$C$7)*(1+$E$5)*(1-$G$5)</f>
        <v/>
      </c>
    </row>
    <row r="120">
      <c r="B120" s="28" t="n">
        <v>112</v>
      </c>
      <c r="C120" s="19">
        <f>IF($B120&gt;$C$5,"",($C119+Inputs!$C$7)*(1+$E$5))</f>
        <v/>
      </c>
      <c r="D120" s="19">
        <f>IF($B120&gt;$C$5,"",($D119+Inputs!$C$7)*(1+$E$5)*(1-$G$5))</f>
        <v/>
      </c>
      <c r="E120" s="21">
        <f>IF($B120&gt;$C$5,"",($D119+Inputs!$C$7)*(1+$E$5)*$G$5)</f>
        <v/>
      </c>
      <c r="F120" s="21">
        <f>IF($B120&gt;$C$5,"",$F119+$E120)</f>
        <v/>
      </c>
      <c r="G120" s="19">
        <f>IF($B120&gt;$C$5,"",$C120-$D120)</f>
        <v/>
      </c>
      <c r="H120" s="19">
        <f>($H119+Inputs!$C$7)*(1+$E$5)*(1-$G$5)</f>
        <v/>
      </c>
    </row>
    <row r="121">
      <c r="B121" s="28" t="n">
        <v>113</v>
      </c>
      <c r="C121" s="19">
        <f>IF($B121&gt;$C$5,"",($C120+Inputs!$C$7)*(1+$E$5))</f>
        <v/>
      </c>
      <c r="D121" s="19">
        <f>IF($B121&gt;$C$5,"",($D120+Inputs!$C$7)*(1+$E$5)*(1-$G$5))</f>
        <v/>
      </c>
      <c r="E121" s="21">
        <f>IF($B121&gt;$C$5,"",($D120+Inputs!$C$7)*(1+$E$5)*$G$5)</f>
        <v/>
      </c>
      <c r="F121" s="21">
        <f>IF($B121&gt;$C$5,"",$F120+$E121)</f>
        <v/>
      </c>
      <c r="G121" s="19">
        <f>IF($B121&gt;$C$5,"",$C121-$D121)</f>
        <v/>
      </c>
      <c r="H121" s="19">
        <f>($H120+Inputs!$C$7)*(1+$E$5)*(1-$G$5)</f>
        <v/>
      </c>
    </row>
    <row r="122">
      <c r="B122" s="28" t="n">
        <v>114</v>
      </c>
      <c r="C122" s="19">
        <f>IF($B122&gt;$C$5,"",($C121+Inputs!$C$7)*(1+$E$5))</f>
        <v/>
      </c>
      <c r="D122" s="19">
        <f>IF($B122&gt;$C$5,"",($D121+Inputs!$C$7)*(1+$E$5)*(1-$G$5))</f>
        <v/>
      </c>
      <c r="E122" s="21">
        <f>IF($B122&gt;$C$5,"",($D121+Inputs!$C$7)*(1+$E$5)*$G$5)</f>
        <v/>
      </c>
      <c r="F122" s="21">
        <f>IF($B122&gt;$C$5,"",$F121+$E122)</f>
        <v/>
      </c>
      <c r="G122" s="19">
        <f>IF($B122&gt;$C$5,"",$C122-$D122)</f>
        <v/>
      </c>
      <c r="H122" s="19">
        <f>($H121+Inputs!$C$7)*(1+$E$5)*(1-$G$5)</f>
        <v/>
      </c>
    </row>
    <row r="123">
      <c r="B123" s="28" t="n">
        <v>115</v>
      </c>
      <c r="C123" s="19">
        <f>IF($B123&gt;$C$5,"",($C122+Inputs!$C$7)*(1+$E$5))</f>
        <v/>
      </c>
      <c r="D123" s="19">
        <f>IF($B123&gt;$C$5,"",($D122+Inputs!$C$7)*(1+$E$5)*(1-$G$5))</f>
        <v/>
      </c>
      <c r="E123" s="21">
        <f>IF($B123&gt;$C$5,"",($D122+Inputs!$C$7)*(1+$E$5)*$G$5)</f>
        <v/>
      </c>
      <c r="F123" s="21">
        <f>IF($B123&gt;$C$5,"",$F122+$E123)</f>
        <v/>
      </c>
      <c r="G123" s="19">
        <f>IF($B123&gt;$C$5,"",$C123-$D123)</f>
        <v/>
      </c>
      <c r="H123" s="19">
        <f>($H122+Inputs!$C$7)*(1+$E$5)*(1-$G$5)</f>
        <v/>
      </c>
    </row>
    <row r="124">
      <c r="B124" s="28" t="n">
        <v>116</v>
      </c>
      <c r="C124" s="19">
        <f>IF($B124&gt;$C$5,"",($C123+Inputs!$C$7)*(1+$E$5))</f>
        <v/>
      </c>
      <c r="D124" s="19">
        <f>IF($B124&gt;$C$5,"",($D123+Inputs!$C$7)*(1+$E$5)*(1-$G$5))</f>
        <v/>
      </c>
      <c r="E124" s="21">
        <f>IF($B124&gt;$C$5,"",($D123+Inputs!$C$7)*(1+$E$5)*$G$5)</f>
        <v/>
      </c>
      <c r="F124" s="21">
        <f>IF($B124&gt;$C$5,"",$F123+$E124)</f>
        <v/>
      </c>
      <c r="G124" s="19">
        <f>IF($B124&gt;$C$5,"",$C124-$D124)</f>
        <v/>
      </c>
      <c r="H124" s="19">
        <f>($H123+Inputs!$C$7)*(1+$E$5)*(1-$G$5)</f>
        <v/>
      </c>
    </row>
    <row r="125">
      <c r="B125" s="28" t="n">
        <v>117</v>
      </c>
      <c r="C125" s="19">
        <f>IF($B125&gt;$C$5,"",($C124+Inputs!$C$7)*(1+$E$5))</f>
        <v/>
      </c>
      <c r="D125" s="19">
        <f>IF($B125&gt;$C$5,"",($D124+Inputs!$C$7)*(1+$E$5)*(1-$G$5))</f>
        <v/>
      </c>
      <c r="E125" s="21">
        <f>IF($B125&gt;$C$5,"",($D124+Inputs!$C$7)*(1+$E$5)*$G$5)</f>
        <v/>
      </c>
      <c r="F125" s="21">
        <f>IF($B125&gt;$C$5,"",$F124+$E125)</f>
        <v/>
      </c>
      <c r="G125" s="19">
        <f>IF($B125&gt;$C$5,"",$C125-$D125)</f>
        <v/>
      </c>
      <c r="H125" s="19">
        <f>($H124+Inputs!$C$7)*(1+$E$5)*(1-$G$5)</f>
        <v/>
      </c>
    </row>
    <row r="126">
      <c r="B126" s="28" t="n">
        <v>118</v>
      </c>
      <c r="C126" s="19">
        <f>IF($B126&gt;$C$5,"",($C125+Inputs!$C$7)*(1+$E$5))</f>
        <v/>
      </c>
      <c r="D126" s="19">
        <f>IF($B126&gt;$C$5,"",($D125+Inputs!$C$7)*(1+$E$5)*(1-$G$5))</f>
        <v/>
      </c>
      <c r="E126" s="21">
        <f>IF($B126&gt;$C$5,"",($D125+Inputs!$C$7)*(1+$E$5)*$G$5)</f>
        <v/>
      </c>
      <c r="F126" s="21">
        <f>IF($B126&gt;$C$5,"",$F125+$E126)</f>
        <v/>
      </c>
      <c r="G126" s="19">
        <f>IF($B126&gt;$C$5,"",$C126-$D126)</f>
        <v/>
      </c>
      <c r="H126" s="19">
        <f>($H125+Inputs!$C$7)*(1+$E$5)*(1-$G$5)</f>
        <v/>
      </c>
    </row>
    <row r="127">
      <c r="B127" s="28" t="n">
        <v>119</v>
      </c>
      <c r="C127" s="19">
        <f>IF($B127&gt;$C$5,"",($C126+Inputs!$C$7)*(1+$E$5))</f>
        <v/>
      </c>
      <c r="D127" s="19">
        <f>IF($B127&gt;$C$5,"",($D126+Inputs!$C$7)*(1+$E$5)*(1-$G$5))</f>
        <v/>
      </c>
      <c r="E127" s="21">
        <f>IF($B127&gt;$C$5,"",($D126+Inputs!$C$7)*(1+$E$5)*$G$5)</f>
        <v/>
      </c>
      <c r="F127" s="21">
        <f>IF($B127&gt;$C$5,"",$F126+$E127)</f>
        <v/>
      </c>
      <c r="G127" s="19">
        <f>IF($B127&gt;$C$5,"",$C127-$D127)</f>
        <v/>
      </c>
      <c r="H127" s="19">
        <f>($H126+Inputs!$C$7)*(1+$E$5)*(1-$G$5)</f>
        <v/>
      </c>
    </row>
    <row r="128">
      <c r="B128" s="28" t="n">
        <v>120</v>
      </c>
      <c r="C128" s="19">
        <f>IF($B128&gt;$C$5,"",($C127+Inputs!$C$7)*(1+$E$5))</f>
        <v/>
      </c>
      <c r="D128" s="19">
        <f>IF($B128&gt;$C$5,"",($D127+Inputs!$C$7)*(1+$E$5)*(1-$G$5))</f>
        <v/>
      </c>
      <c r="E128" s="21">
        <f>IF($B128&gt;$C$5,"",($D127+Inputs!$C$7)*(1+$E$5)*$G$5)</f>
        <v/>
      </c>
      <c r="F128" s="21">
        <f>IF($B128&gt;$C$5,"",$F127+$E128)</f>
        <v/>
      </c>
      <c r="G128" s="19">
        <f>IF($B128&gt;$C$5,"",$C128-$D128)</f>
        <v/>
      </c>
      <c r="H128" s="19">
        <f>($H127+Inputs!$C$7)*(1+$E$5)*(1-$G$5)</f>
        <v/>
      </c>
    </row>
    <row r="129">
      <c r="B129" s="28" t="n">
        <v>121</v>
      </c>
      <c r="C129" s="19">
        <f>IF($B129&gt;$C$5,"",($C128+Inputs!$C$7)*(1+$E$5))</f>
        <v/>
      </c>
      <c r="D129" s="19">
        <f>IF($B129&gt;$C$5,"",($D128+Inputs!$C$7)*(1+$E$5)*(1-$G$5))</f>
        <v/>
      </c>
      <c r="E129" s="21">
        <f>IF($B129&gt;$C$5,"",($D128+Inputs!$C$7)*(1+$E$5)*$G$5)</f>
        <v/>
      </c>
      <c r="F129" s="21">
        <f>IF($B129&gt;$C$5,"",$F128+$E129)</f>
        <v/>
      </c>
      <c r="G129" s="19">
        <f>IF($B129&gt;$C$5,"",$C129-$D129)</f>
        <v/>
      </c>
      <c r="H129" s="19">
        <f>($H128+Inputs!$C$7)*(1+$E$5)*(1-$G$5)</f>
        <v/>
      </c>
    </row>
    <row r="130">
      <c r="B130" s="28" t="n">
        <v>122</v>
      </c>
      <c r="C130" s="19">
        <f>IF($B130&gt;$C$5,"",($C129+Inputs!$C$7)*(1+$E$5))</f>
        <v/>
      </c>
      <c r="D130" s="19">
        <f>IF($B130&gt;$C$5,"",($D129+Inputs!$C$7)*(1+$E$5)*(1-$G$5))</f>
        <v/>
      </c>
      <c r="E130" s="21">
        <f>IF($B130&gt;$C$5,"",($D129+Inputs!$C$7)*(1+$E$5)*$G$5)</f>
        <v/>
      </c>
      <c r="F130" s="21">
        <f>IF($B130&gt;$C$5,"",$F129+$E130)</f>
        <v/>
      </c>
      <c r="G130" s="19">
        <f>IF($B130&gt;$C$5,"",$C130-$D130)</f>
        <v/>
      </c>
      <c r="H130" s="19">
        <f>($H129+Inputs!$C$7)*(1+$E$5)*(1-$G$5)</f>
        <v/>
      </c>
    </row>
    <row r="131">
      <c r="B131" s="28" t="n">
        <v>123</v>
      </c>
      <c r="C131" s="19">
        <f>IF($B131&gt;$C$5,"",($C130+Inputs!$C$7)*(1+$E$5))</f>
        <v/>
      </c>
      <c r="D131" s="19">
        <f>IF($B131&gt;$C$5,"",($D130+Inputs!$C$7)*(1+$E$5)*(1-$G$5))</f>
        <v/>
      </c>
      <c r="E131" s="21">
        <f>IF($B131&gt;$C$5,"",($D130+Inputs!$C$7)*(1+$E$5)*$G$5)</f>
        <v/>
      </c>
      <c r="F131" s="21">
        <f>IF($B131&gt;$C$5,"",$F130+$E131)</f>
        <v/>
      </c>
      <c r="G131" s="19">
        <f>IF($B131&gt;$C$5,"",$C131-$D131)</f>
        <v/>
      </c>
      <c r="H131" s="19">
        <f>($H130+Inputs!$C$7)*(1+$E$5)*(1-$G$5)</f>
        <v/>
      </c>
    </row>
    <row r="132">
      <c r="B132" s="28" t="n">
        <v>124</v>
      </c>
      <c r="C132" s="19">
        <f>IF($B132&gt;$C$5,"",($C131+Inputs!$C$7)*(1+$E$5))</f>
        <v/>
      </c>
      <c r="D132" s="19">
        <f>IF($B132&gt;$C$5,"",($D131+Inputs!$C$7)*(1+$E$5)*(1-$G$5))</f>
        <v/>
      </c>
      <c r="E132" s="21">
        <f>IF($B132&gt;$C$5,"",($D131+Inputs!$C$7)*(1+$E$5)*$G$5)</f>
        <v/>
      </c>
      <c r="F132" s="21">
        <f>IF($B132&gt;$C$5,"",$F131+$E132)</f>
        <v/>
      </c>
      <c r="G132" s="19">
        <f>IF($B132&gt;$C$5,"",$C132-$D132)</f>
        <v/>
      </c>
      <c r="H132" s="19">
        <f>($H131+Inputs!$C$7)*(1+$E$5)*(1-$G$5)</f>
        <v/>
      </c>
    </row>
    <row r="133">
      <c r="B133" s="28" t="n">
        <v>125</v>
      </c>
      <c r="C133" s="19">
        <f>IF($B133&gt;$C$5,"",($C132+Inputs!$C$7)*(1+$E$5))</f>
        <v/>
      </c>
      <c r="D133" s="19">
        <f>IF($B133&gt;$C$5,"",($D132+Inputs!$C$7)*(1+$E$5)*(1-$G$5))</f>
        <v/>
      </c>
      <c r="E133" s="21">
        <f>IF($B133&gt;$C$5,"",($D132+Inputs!$C$7)*(1+$E$5)*$G$5)</f>
        <v/>
      </c>
      <c r="F133" s="21">
        <f>IF($B133&gt;$C$5,"",$F132+$E133)</f>
        <v/>
      </c>
      <c r="G133" s="19">
        <f>IF($B133&gt;$C$5,"",$C133-$D133)</f>
        <v/>
      </c>
      <c r="H133" s="19">
        <f>($H132+Inputs!$C$7)*(1+$E$5)*(1-$G$5)</f>
        <v/>
      </c>
    </row>
    <row r="134">
      <c r="B134" s="28" t="n">
        <v>126</v>
      </c>
      <c r="C134" s="19">
        <f>IF($B134&gt;$C$5,"",($C133+Inputs!$C$7)*(1+$E$5))</f>
        <v/>
      </c>
      <c r="D134" s="19">
        <f>IF($B134&gt;$C$5,"",($D133+Inputs!$C$7)*(1+$E$5)*(1-$G$5))</f>
        <v/>
      </c>
      <c r="E134" s="21">
        <f>IF($B134&gt;$C$5,"",($D133+Inputs!$C$7)*(1+$E$5)*$G$5)</f>
        <v/>
      </c>
      <c r="F134" s="21">
        <f>IF($B134&gt;$C$5,"",$F133+$E134)</f>
        <v/>
      </c>
      <c r="G134" s="19">
        <f>IF($B134&gt;$C$5,"",$C134-$D134)</f>
        <v/>
      </c>
      <c r="H134" s="19">
        <f>($H133+Inputs!$C$7)*(1+$E$5)*(1-$G$5)</f>
        <v/>
      </c>
    </row>
    <row r="135">
      <c r="B135" s="28" t="n">
        <v>127</v>
      </c>
      <c r="C135" s="19">
        <f>IF($B135&gt;$C$5,"",($C134+Inputs!$C$7)*(1+$E$5))</f>
        <v/>
      </c>
      <c r="D135" s="19">
        <f>IF($B135&gt;$C$5,"",($D134+Inputs!$C$7)*(1+$E$5)*(1-$G$5))</f>
        <v/>
      </c>
      <c r="E135" s="21">
        <f>IF($B135&gt;$C$5,"",($D134+Inputs!$C$7)*(1+$E$5)*$G$5)</f>
        <v/>
      </c>
      <c r="F135" s="21">
        <f>IF($B135&gt;$C$5,"",$F134+$E135)</f>
        <v/>
      </c>
      <c r="G135" s="19">
        <f>IF($B135&gt;$C$5,"",$C135-$D135)</f>
        <v/>
      </c>
      <c r="H135" s="19">
        <f>($H134+Inputs!$C$7)*(1+$E$5)*(1-$G$5)</f>
        <v/>
      </c>
    </row>
    <row r="136">
      <c r="B136" s="28" t="n">
        <v>128</v>
      </c>
      <c r="C136" s="19">
        <f>IF($B136&gt;$C$5,"",($C135+Inputs!$C$7)*(1+$E$5))</f>
        <v/>
      </c>
      <c r="D136" s="19">
        <f>IF($B136&gt;$C$5,"",($D135+Inputs!$C$7)*(1+$E$5)*(1-$G$5))</f>
        <v/>
      </c>
      <c r="E136" s="21">
        <f>IF($B136&gt;$C$5,"",($D135+Inputs!$C$7)*(1+$E$5)*$G$5)</f>
        <v/>
      </c>
      <c r="F136" s="21">
        <f>IF($B136&gt;$C$5,"",$F135+$E136)</f>
        <v/>
      </c>
      <c r="G136" s="19">
        <f>IF($B136&gt;$C$5,"",$C136-$D136)</f>
        <v/>
      </c>
      <c r="H136" s="19">
        <f>($H135+Inputs!$C$7)*(1+$E$5)*(1-$G$5)</f>
        <v/>
      </c>
    </row>
    <row r="137">
      <c r="B137" s="28" t="n">
        <v>129</v>
      </c>
      <c r="C137" s="19">
        <f>IF($B137&gt;$C$5,"",($C136+Inputs!$C$7)*(1+$E$5))</f>
        <v/>
      </c>
      <c r="D137" s="19">
        <f>IF($B137&gt;$C$5,"",($D136+Inputs!$C$7)*(1+$E$5)*(1-$G$5))</f>
        <v/>
      </c>
      <c r="E137" s="21">
        <f>IF($B137&gt;$C$5,"",($D136+Inputs!$C$7)*(1+$E$5)*$G$5)</f>
        <v/>
      </c>
      <c r="F137" s="21">
        <f>IF($B137&gt;$C$5,"",$F136+$E137)</f>
        <v/>
      </c>
      <c r="G137" s="19">
        <f>IF($B137&gt;$C$5,"",$C137-$D137)</f>
        <v/>
      </c>
      <c r="H137" s="19">
        <f>($H136+Inputs!$C$7)*(1+$E$5)*(1-$G$5)</f>
        <v/>
      </c>
    </row>
    <row r="138">
      <c r="B138" s="28" t="n">
        <v>130</v>
      </c>
      <c r="C138" s="19">
        <f>IF($B138&gt;$C$5,"",($C137+Inputs!$C$7)*(1+$E$5))</f>
        <v/>
      </c>
      <c r="D138" s="19">
        <f>IF($B138&gt;$C$5,"",($D137+Inputs!$C$7)*(1+$E$5)*(1-$G$5))</f>
        <v/>
      </c>
      <c r="E138" s="21">
        <f>IF($B138&gt;$C$5,"",($D137+Inputs!$C$7)*(1+$E$5)*$G$5)</f>
        <v/>
      </c>
      <c r="F138" s="21">
        <f>IF($B138&gt;$C$5,"",$F137+$E138)</f>
        <v/>
      </c>
      <c r="G138" s="19">
        <f>IF($B138&gt;$C$5,"",$C138-$D138)</f>
        <v/>
      </c>
      <c r="H138" s="19">
        <f>($H137+Inputs!$C$7)*(1+$E$5)*(1-$G$5)</f>
        <v/>
      </c>
    </row>
    <row r="139">
      <c r="B139" s="28" t="n">
        <v>131</v>
      </c>
      <c r="C139" s="19">
        <f>IF($B139&gt;$C$5,"",($C138+Inputs!$C$7)*(1+$E$5))</f>
        <v/>
      </c>
      <c r="D139" s="19">
        <f>IF($B139&gt;$C$5,"",($D138+Inputs!$C$7)*(1+$E$5)*(1-$G$5))</f>
        <v/>
      </c>
      <c r="E139" s="21">
        <f>IF($B139&gt;$C$5,"",($D138+Inputs!$C$7)*(1+$E$5)*$G$5)</f>
        <v/>
      </c>
      <c r="F139" s="21">
        <f>IF($B139&gt;$C$5,"",$F138+$E139)</f>
        <v/>
      </c>
      <c r="G139" s="19">
        <f>IF($B139&gt;$C$5,"",$C139-$D139)</f>
        <v/>
      </c>
      <c r="H139" s="19">
        <f>($H138+Inputs!$C$7)*(1+$E$5)*(1-$G$5)</f>
        <v/>
      </c>
    </row>
    <row r="140">
      <c r="B140" s="28" t="n">
        <v>132</v>
      </c>
      <c r="C140" s="19">
        <f>IF($B140&gt;$C$5,"",($C139+Inputs!$C$7)*(1+$E$5))</f>
        <v/>
      </c>
      <c r="D140" s="19">
        <f>IF($B140&gt;$C$5,"",($D139+Inputs!$C$7)*(1+$E$5)*(1-$G$5))</f>
        <v/>
      </c>
      <c r="E140" s="21">
        <f>IF($B140&gt;$C$5,"",($D139+Inputs!$C$7)*(1+$E$5)*$G$5)</f>
        <v/>
      </c>
      <c r="F140" s="21">
        <f>IF($B140&gt;$C$5,"",$F139+$E140)</f>
        <v/>
      </c>
      <c r="G140" s="19">
        <f>IF($B140&gt;$C$5,"",$C140-$D140)</f>
        <v/>
      </c>
      <c r="H140" s="19">
        <f>($H139+Inputs!$C$7)*(1+$E$5)*(1-$G$5)</f>
        <v/>
      </c>
    </row>
    <row r="141">
      <c r="B141" s="28" t="n">
        <v>133</v>
      </c>
      <c r="C141" s="19">
        <f>IF($B141&gt;$C$5,"",($C140+Inputs!$C$7)*(1+$E$5))</f>
        <v/>
      </c>
      <c r="D141" s="19">
        <f>IF($B141&gt;$C$5,"",($D140+Inputs!$C$7)*(1+$E$5)*(1-$G$5))</f>
        <v/>
      </c>
      <c r="E141" s="21">
        <f>IF($B141&gt;$C$5,"",($D140+Inputs!$C$7)*(1+$E$5)*$G$5)</f>
        <v/>
      </c>
      <c r="F141" s="21">
        <f>IF($B141&gt;$C$5,"",$F140+$E141)</f>
        <v/>
      </c>
      <c r="G141" s="19">
        <f>IF($B141&gt;$C$5,"",$C141-$D141)</f>
        <v/>
      </c>
      <c r="H141" s="19">
        <f>($H140+Inputs!$C$7)*(1+$E$5)*(1-$G$5)</f>
        <v/>
      </c>
    </row>
    <row r="142">
      <c r="B142" s="28" t="n">
        <v>134</v>
      </c>
      <c r="C142" s="19">
        <f>IF($B142&gt;$C$5,"",($C141+Inputs!$C$7)*(1+$E$5))</f>
        <v/>
      </c>
      <c r="D142" s="19">
        <f>IF($B142&gt;$C$5,"",($D141+Inputs!$C$7)*(1+$E$5)*(1-$G$5))</f>
        <v/>
      </c>
      <c r="E142" s="21">
        <f>IF($B142&gt;$C$5,"",($D141+Inputs!$C$7)*(1+$E$5)*$G$5)</f>
        <v/>
      </c>
      <c r="F142" s="21">
        <f>IF($B142&gt;$C$5,"",$F141+$E142)</f>
        <v/>
      </c>
      <c r="G142" s="19">
        <f>IF($B142&gt;$C$5,"",$C142-$D142)</f>
        <v/>
      </c>
      <c r="H142" s="19">
        <f>($H141+Inputs!$C$7)*(1+$E$5)*(1-$G$5)</f>
        <v/>
      </c>
    </row>
    <row r="143">
      <c r="B143" s="28" t="n">
        <v>135</v>
      </c>
      <c r="C143" s="19">
        <f>IF($B143&gt;$C$5,"",($C142+Inputs!$C$7)*(1+$E$5))</f>
        <v/>
      </c>
      <c r="D143" s="19">
        <f>IF($B143&gt;$C$5,"",($D142+Inputs!$C$7)*(1+$E$5)*(1-$G$5))</f>
        <v/>
      </c>
      <c r="E143" s="21">
        <f>IF($B143&gt;$C$5,"",($D142+Inputs!$C$7)*(1+$E$5)*$G$5)</f>
        <v/>
      </c>
      <c r="F143" s="21">
        <f>IF($B143&gt;$C$5,"",$F142+$E143)</f>
        <v/>
      </c>
      <c r="G143" s="19">
        <f>IF($B143&gt;$C$5,"",$C143-$D143)</f>
        <v/>
      </c>
      <c r="H143" s="19">
        <f>($H142+Inputs!$C$7)*(1+$E$5)*(1-$G$5)</f>
        <v/>
      </c>
    </row>
    <row r="144">
      <c r="B144" s="28" t="n">
        <v>136</v>
      </c>
      <c r="C144" s="19">
        <f>IF($B144&gt;$C$5,"",($C143+Inputs!$C$7)*(1+$E$5))</f>
        <v/>
      </c>
      <c r="D144" s="19">
        <f>IF($B144&gt;$C$5,"",($D143+Inputs!$C$7)*(1+$E$5)*(1-$G$5))</f>
        <v/>
      </c>
      <c r="E144" s="21">
        <f>IF($B144&gt;$C$5,"",($D143+Inputs!$C$7)*(1+$E$5)*$G$5)</f>
        <v/>
      </c>
      <c r="F144" s="21">
        <f>IF($B144&gt;$C$5,"",$F143+$E144)</f>
        <v/>
      </c>
      <c r="G144" s="19">
        <f>IF($B144&gt;$C$5,"",$C144-$D144)</f>
        <v/>
      </c>
      <c r="H144" s="19">
        <f>($H143+Inputs!$C$7)*(1+$E$5)*(1-$G$5)</f>
        <v/>
      </c>
    </row>
    <row r="145">
      <c r="B145" s="28" t="n">
        <v>137</v>
      </c>
      <c r="C145" s="19">
        <f>IF($B145&gt;$C$5,"",($C144+Inputs!$C$7)*(1+$E$5))</f>
        <v/>
      </c>
      <c r="D145" s="19">
        <f>IF($B145&gt;$C$5,"",($D144+Inputs!$C$7)*(1+$E$5)*(1-$G$5))</f>
        <v/>
      </c>
      <c r="E145" s="21">
        <f>IF($B145&gt;$C$5,"",($D144+Inputs!$C$7)*(1+$E$5)*$G$5)</f>
        <v/>
      </c>
      <c r="F145" s="21">
        <f>IF($B145&gt;$C$5,"",$F144+$E145)</f>
        <v/>
      </c>
      <c r="G145" s="19">
        <f>IF($B145&gt;$C$5,"",$C145-$D145)</f>
        <v/>
      </c>
      <c r="H145" s="19">
        <f>($H144+Inputs!$C$7)*(1+$E$5)*(1-$G$5)</f>
        <v/>
      </c>
    </row>
    <row r="146">
      <c r="B146" s="28" t="n">
        <v>138</v>
      </c>
      <c r="C146" s="19">
        <f>IF($B146&gt;$C$5,"",($C145+Inputs!$C$7)*(1+$E$5))</f>
        <v/>
      </c>
      <c r="D146" s="19">
        <f>IF($B146&gt;$C$5,"",($D145+Inputs!$C$7)*(1+$E$5)*(1-$G$5))</f>
        <v/>
      </c>
      <c r="E146" s="21">
        <f>IF($B146&gt;$C$5,"",($D145+Inputs!$C$7)*(1+$E$5)*$G$5)</f>
        <v/>
      </c>
      <c r="F146" s="21">
        <f>IF($B146&gt;$C$5,"",$F145+$E146)</f>
        <v/>
      </c>
      <c r="G146" s="19">
        <f>IF($B146&gt;$C$5,"",$C146-$D146)</f>
        <v/>
      </c>
      <c r="H146" s="19">
        <f>($H145+Inputs!$C$7)*(1+$E$5)*(1-$G$5)</f>
        <v/>
      </c>
    </row>
    <row r="147">
      <c r="B147" s="28" t="n">
        <v>139</v>
      </c>
      <c r="C147" s="19">
        <f>IF($B147&gt;$C$5,"",($C146+Inputs!$C$7)*(1+$E$5))</f>
        <v/>
      </c>
      <c r="D147" s="19">
        <f>IF($B147&gt;$C$5,"",($D146+Inputs!$C$7)*(1+$E$5)*(1-$G$5))</f>
        <v/>
      </c>
      <c r="E147" s="21">
        <f>IF($B147&gt;$C$5,"",($D146+Inputs!$C$7)*(1+$E$5)*$G$5)</f>
        <v/>
      </c>
      <c r="F147" s="21">
        <f>IF($B147&gt;$C$5,"",$F146+$E147)</f>
        <v/>
      </c>
      <c r="G147" s="19">
        <f>IF($B147&gt;$C$5,"",$C147-$D147)</f>
        <v/>
      </c>
      <c r="H147" s="19">
        <f>($H146+Inputs!$C$7)*(1+$E$5)*(1-$G$5)</f>
        <v/>
      </c>
    </row>
    <row r="148">
      <c r="B148" s="28" t="n">
        <v>140</v>
      </c>
      <c r="C148" s="19">
        <f>IF($B148&gt;$C$5,"",($C147+Inputs!$C$7)*(1+$E$5))</f>
        <v/>
      </c>
      <c r="D148" s="19">
        <f>IF($B148&gt;$C$5,"",($D147+Inputs!$C$7)*(1+$E$5)*(1-$G$5))</f>
        <v/>
      </c>
      <c r="E148" s="21">
        <f>IF($B148&gt;$C$5,"",($D147+Inputs!$C$7)*(1+$E$5)*$G$5)</f>
        <v/>
      </c>
      <c r="F148" s="21">
        <f>IF($B148&gt;$C$5,"",$F147+$E148)</f>
        <v/>
      </c>
      <c r="G148" s="19">
        <f>IF($B148&gt;$C$5,"",$C148-$D148)</f>
        <v/>
      </c>
      <c r="H148" s="19">
        <f>($H147+Inputs!$C$7)*(1+$E$5)*(1-$G$5)</f>
        <v/>
      </c>
    </row>
    <row r="149">
      <c r="B149" s="28" t="n">
        <v>141</v>
      </c>
      <c r="C149" s="19">
        <f>IF($B149&gt;$C$5,"",($C148+Inputs!$C$7)*(1+$E$5))</f>
        <v/>
      </c>
      <c r="D149" s="19">
        <f>IF($B149&gt;$C$5,"",($D148+Inputs!$C$7)*(1+$E$5)*(1-$G$5))</f>
        <v/>
      </c>
      <c r="E149" s="21">
        <f>IF($B149&gt;$C$5,"",($D148+Inputs!$C$7)*(1+$E$5)*$G$5)</f>
        <v/>
      </c>
      <c r="F149" s="21">
        <f>IF($B149&gt;$C$5,"",$F148+$E149)</f>
        <v/>
      </c>
      <c r="G149" s="19">
        <f>IF($B149&gt;$C$5,"",$C149-$D149)</f>
        <v/>
      </c>
      <c r="H149" s="19">
        <f>($H148+Inputs!$C$7)*(1+$E$5)*(1-$G$5)</f>
        <v/>
      </c>
    </row>
    <row r="150">
      <c r="B150" s="28" t="n">
        <v>142</v>
      </c>
      <c r="C150" s="19">
        <f>IF($B150&gt;$C$5,"",($C149+Inputs!$C$7)*(1+$E$5))</f>
        <v/>
      </c>
      <c r="D150" s="19">
        <f>IF($B150&gt;$C$5,"",($D149+Inputs!$C$7)*(1+$E$5)*(1-$G$5))</f>
        <v/>
      </c>
      <c r="E150" s="21">
        <f>IF($B150&gt;$C$5,"",($D149+Inputs!$C$7)*(1+$E$5)*$G$5)</f>
        <v/>
      </c>
      <c r="F150" s="21">
        <f>IF($B150&gt;$C$5,"",$F149+$E150)</f>
        <v/>
      </c>
      <c r="G150" s="19">
        <f>IF($B150&gt;$C$5,"",$C150-$D150)</f>
        <v/>
      </c>
      <c r="H150" s="19">
        <f>($H149+Inputs!$C$7)*(1+$E$5)*(1-$G$5)</f>
        <v/>
      </c>
    </row>
    <row r="151">
      <c r="B151" s="28" t="n">
        <v>143</v>
      </c>
      <c r="C151" s="19">
        <f>IF($B151&gt;$C$5,"",($C150+Inputs!$C$7)*(1+$E$5))</f>
        <v/>
      </c>
      <c r="D151" s="19">
        <f>IF($B151&gt;$C$5,"",($D150+Inputs!$C$7)*(1+$E$5)*(1-$G$5))</f>
        <v/>
      </c>
      <c r="E151" s="21">
        <f>IF($B151&gt;$C$5,"",($D150+Inputs!$C$7)*(1+$E$5)*$G$5)</f>
        <v/>
      </c>
      <c r="F151" s="21">
        <f>IF($B151&gt;$C$5,"",$F150+$E151)</f>
        <v/>
      </c>
      <c r="G151" s="19">
        <f>IF($B151&gt;$C$5,"",$C151-$D151)</f>
        <v/>
      </c>
      <c r="H151" s="19">
        <f>($H150+Inputs!$C$7)*(1+$E$5)*(1-$G$5)</f>
        <v/>
      </c>
    </row>
    <row r="152">
      <c r="B152" s="28" t="n">
        <v>144</v>
      </c>
      <c r="C152" s="19">
        <f>IF($B152&gt;$C$5,"",($C151+Inputs!$C$7)*(1+$E$5))</f>
        <v/>
      </c>
      <c r="D152" s="19">
        <f>IF($B152&gt;$C$5,"",($D151+Inputs!$C$7)*(1+$E$5)*(1-$G$5))</f>
        <v/>
      </c>
      <c r="E152" s="21">
        <f>IF($B152&gt;$C$5,"",($D151+Inputs!$C$7)*(1+$E$5)*$G$5)</f>
        <v/>
      </c>
      <c r="F152" s="21">
        <f>IF($B152&gt;$C$5,"",$F151+$E152)</f>
        <v/>
      </c>
      <c r="G152" s="19">
        <f>IF($B152&gt;$C$5,"",$C152-$D152)</f>
        <v/>
      </c>
      <c r="H152" s="19">
        <f>($H151+Inputs!$C$7)*(1+$E$5)*(1-$G$5)</f>
        <v/>
      </c>
    </row>
    <row r="153">
      <c r="B153" s="28" t="n">
        <v>145</v>
      </c>
      <c r="C153" s="19">
        <f>IF($B153&gt;$C$5,"",($C152+Inputs!$C$7)*(1+$E$5))</f>
        <v/>
      </c>
      <c r="D153" s="19">
        <f>IF($B153&gt;$C$5,"",($D152+Inputs!$C$7)*(1+$E$5)*(1-$G$5))</f>
        <v/>
      </c>
      <c r="E153" s="21">
        <f>IF($B153&gt;$C$5,"",($D152+Inputs!$C$7)*(1+$E$5)*$G$5)</f>
        <v/>
      </c>
      <c r="F153" s="21">
        <f>IF($B153&gt;$C$5,"",$F152+$E153)</f>
        <v/>
      </c>
      <c r="G153" s="19">
        <f>IF($B153&gt;$C$5,"",$C153-$D153)</f>
        <v/>
      </c>
      <c r="H153" s="19">
        <f>($H152+Inputs!$C$7)*(1+$E$5)*(1-$G$5)</f>
        <v/>
      </c>
    </row>
    <row r="154">
      <c r="B154" s="28" t="n">
        <v>146</v>
      </c>
      <c r="C154" s="19">
        <f>IF($B154&gt;$C$5,"",($C153+Inputs!$C$7)*(1+$E$5))</f>
        <v/>
      </c>
      <c r="D154" s="19">
        <f>IF($B154&gt;$C$5,"",($D153+Inputs!$C$7)*(1+$E$5)*(1-$G$5))</f>
        <v/>
      </c>
      <c r="E154" s="21">
        <f>IF($B154&gt;$C$5,"",($D153+Inputs!$C$7)*(1+$E$5)*$G$5)</f>
        <v/>
      </c>
      <c r="F154" s="21">
        <f>IF($B154&gt;$C$5,"",$F153+$E154)</f>
        <v/>
      </c>
      <c r="G154" s="19">
        <f>IF($B154&gt;$C$5,"",$C154-$D154)</f>
        <v/>
      </c>
      <c r="H154" s="19">
        <f>($H153+Inputs!$C$7)*(1+$E$5)*(1-$G$5)</f>
        <v/>
      </c>
    </row>
    <row r="155">
      <c r="B155" s="28" t="n">
        <v>147</v>
      </c>
      <c r="C155" s="19">
        <f>IF($B155&gt;$C$5,"",($C154+Inputs!$C$7)*(1+$E$5))</f>
        <v/>
      </c>
      <c r="D155" s="19">
        <f>IF($B155&gt;$C$5,"",($D154+Inputs!$C$7)*(1+$E$5)*(1-$G$5))</f>
        <v/>
      </c>
      <c r="E155" s="21">
        <f>IF($B155&gt;$C$5,"",($D154+Inputs!$C$7)*(1+$E$5)*$G$5)</f>
        <v/>
      </c>
      <c r="F155" s="21">
        <f>IF($B155&gt;$C$5,"",$F154+$E155)</f>
        <v/>
      </c>
      <c r="G155" s="19">
        <f>IF($B155&gt;$C$5,"",$C155-$D155)</f>
        <v/>
      </c>
      <c r="H155" s="19">
        <f>($H154+Inputs!$C$7)*(1+$E$5)*(1-$G$5)</f>
        <v/>
      </c>
    </row>
    <row r="156">
      <c r="B156" s="28" t="n">
        <v>148</v>
      </c>
      <c r="C156" s="19">
        <f>IF($B156&gt;$C$5,"",($C155+Inputs!$C$7)*(1+$E$5))</f>
        <v/>
      </c>
      <c r="D156" s="19">
        <f>IF($B156&gt;$C$5,"",($D155+Inputs!$C$7)*(1+$E$5)*(1-$G$5))</f>
        <v/>
      </c>
      <c r="E156" s="21">
        <f>IF($B156&gt;$C$5,"",($D155+Inputs!$C$7)*(1+$E$5)*$G$5)</f>
        <v/>
      </c>
      <c r="F156" s="21">
        <f>IF($B156&gt;$C$5,"",$F155+$E156)</f>
        <v/>
      </c>
      <c r="G156" s="19">
        <f>IF($B156&gt;$C$5,"",$C156-$D156)</f>
        <v/>
      </c>
      <c r="H156" s="19">
        <f>($H155+Inputs!$C$7)*(1+$E$5)*(1-$G$5)</f>
        <v/>
      </c>
    </row>
    <row r="157">
      <c r="B157" s="28" t="n">
        <v>149</v>
      </c>
      <c r="C157" s="19">
        <f>IF($B157&gt;$C$5,"",($C156+Inputs!$C$7)*(1+$E$5))</f>
        <v/>
      </c>
      <c r="D157" s="19">
        <f>IF($B157&gt;$C$5,"",($D156+Inputs!$C$7)*(1+$E$5)*(1-$G$5))</f>
        <v/>
      </c>
      <c r="E157" s="21">
        <f>IF($B157&gt;$C$5,"",($D156+Inputs!$C$7)*(1+$E$5)*$G$5)</f>
        <v/>
      </c>
      <c r="F157" s="21">
        <f>IF($B157&gt;$C$5,"",$F156+$E157)</f>
        <v/>
      </c>
      <c r="G157" s="19">
        <f>IF($B157&gt;$C$5,"",$C157-$D157)</f>
        <v/>
      </c>
      <c r="H157" s="19">
        <f>($H156+Inputs!$C$7)*(1+$E$5)*(1-$G$5)</f>
        <v/>
      </c>
    </row>
    <row r="158">
      <c r="B158" s="28" t="n">
        <v>150</v>
      </c>
      <c r="C158" s="19">
        <f>IF($B158&gt;$C$5,"",($C157+Inputs!$C$7)*(1+$E$5))</f>
        <v/>
      </c>
      <c r="D158" s="19">
        <f>IF($B158&gt;$C$5,"",($D157+Inputs!$C$7)*(1+$E$5)*(1-$G$5))</f>
        <v/>
      </c>
      <c r="E158" s="21">
        <f>IF($B158&gt;$C$5,"",($D157+Inputs!$C$7)*(1+$E$5)*$G$5)</f>
        <v/>
      </c>
      <c r="F158" s="21">
        <f>IF($B158&gt;$C$5,"",$F157+$E158)</f>
        <v/>
      </c>
      <c r="G158" s="19">
        <f>IF($B158&gt;$C$5,"",$C158-$D158)</f>
        <v/>
      </c>
      <c r="H158" s="19">
        <f>($H157+Inputs!$C$7)*(1+$E$5)*(1-$G$5)</f>
        <v/>
      </c>
    </row>
    <row r="159">
      <c r="B159" s="28" t="n">
        <v>151</v>
      </c>
      <c r="C159" s="19">
        <f>IF($B159&gt;$C$5,"",($C158+Inputs!$C$7)*(1+$E$5))</f>
        <v/>
      </c>
      <c r="D159" s="19">
        <f>IF($B159&gt;$C$5,"",($D158+Inputs!$C$7)*(1+$E$5)*(1-$G$5))</f>
        <v/>
      </c>
      <c r="E159" s="21">
        <f>IF($B159&gt;$C$5,"",($D158+Inputs!$C$7)*(1+$E$5)*$G$5)</f>
        <v/>
      </c>
      <c r="F159" s="21">
        <f>IF($B159&gt;$C$5,"",$F158+$E159)</f>
        <v/>
      </c>
      <c r="G159" s="19">
        <f>IF($B159&gt;$C$5,"",$C159-$D159)</f>
        <v/>
      </c>
      <c r="H159" s="19">
        <f>($H158+Inputs!$C$7)*(1+$E$5)*(1-$G$5)</f>
        <v/>
      </c>
    </row>
    <row r="160">
      <c r="B160" s="28" t="n">
        <v>152</v>
      </c>
      <c r="C160" s="19">
        <f>IF($B160&gt;$C$5,"",($C159+Inputs!$C$7)*(1+$E$5))</f>
        <v/>
      </c>
      <c r="D160" s="19">
        <f>IF($B160&gt;$C$5,"",($D159+Inputs!$C$7)*(1+$E$5)*(1-$G$5))</f>
        <v/>
      </c>
      <c r="E160" s="21">
        <f>IF($B160&gt;$C$5,"",($D159+Inputs!$C$7)*(1+$E$5)*$G$5)</f>
        <v/>
      </c>
      <c r="F160" s="21">
        <f>IF($B160&gt;$C$5,"",$F159+$E160)</f>
        <v/>
      </c>
      <c r="G160" s="19">
        <f>IF($B160&gt;$C$5,"",$C160-$D160)</f>
        <v/>
      </c>
      <c r="H160" s="19">
        <f>($H159+Inputs!$C$7)*(1+$E$5)*(1-$G$5)</f>
        <v/>
      </c>
    </row>
    <row r="161">
      <c r="B161" s="28" t="n">
        <v>153</v>
      </c>
      <c r="C161" s="19">
        <f>IF($B161&gt;$C$5,"",($C160+Inputs!$C$7)*(1+$E$5))</f>
        <v/>
      </c>
      <c r="D161" s="19">
        <f>IF($B161&gt;$C$5,"",($D160+Inputs!$C$7)*(1+$E$5)*(1-$G$5))</f>
        <v/>
      </c>
      <c r="E161" s="21">
        <f>IF($B161&gt;$C$5,"",($D160+Inputs!$C$7)*(1+$E$5)*$G$5)</f>
        <v/>
      </c>
      <c r="F161" s="21">
        <f>IF($B161&gt;$C$5,"",$F160+$E161)</f>
        <v/>
      </c>
      <c r="G161" s="19">
        <f>IF($B161&gt;$C$5,"",$C161-$D161)</f>
        <v/>
      </c>
      <c r="H161" s="19">
        <f>($H160+Inputs!$C$7)*(1+$E$5)*(1-$G$5)</f>
        <v/>
      </c>
    </row>
    <row r="162">
      <c r="B162" s="28" t="n">
        <v>154</v>
      </c>
      <c r="C162" s="19">
        <f>IF($B162&gt;$C$5,"",($C161+Inputs!$C$7)*(1+$E$5))</f>
        <v/>
      </c>
      <c r="D162" s="19">
        <f>IF($B162&gt;$C$5,"",($D161+Inputs!$C$7)*(1+$E$5)*(1-$G$5))</f>
        <v/>
      </c>
      <c r="E162" s="21">
        <f>IF($B162&gt;$C$5,"",($D161+Inputs!$C$7)*(1+$E$5)*$G$5)</f>
        <v/>
      </c>
      <c r="F162" s="21">
        <f>IF($B162&gt;$C$5,"",$F161+$E162)</f>
        <v/>
      </c>
      <c r="G162" s="19">
        <f>IF($B162&gt;$C$5,"",$C162-$D162)</f>
        <v/>
      </c>
      <c r="H162" s="19">
        <f>($H161+Inputs!$C$7)*(1+$E$5)*(1-$G$5)</f>
        <v/>
      </c>
    </row>
    <row r="163">
      <c r="B163" s="28" t="n">
        <v>155</v>
      </c>
      <c r="C163" s="19">
        <f>IF($B163&gt;$C$5,"",($C162+Inputs!$C$7)*(1+$E$5))</f>
        <v/>
      </c>
      <c r="D163" s="19">
        <f>IF($B163&gt;$C$5,"",($D162+Inputs!$C$7)*(1+$E$5)*(1-$G$5))</f>
        <v/>
      </c>
      <c r="E163" s="21">
        <f>IF($B163&gt;$C$5,"",($D162+Inputs!$C$7)*(1+$E$5)*$G$5)</f>
        <v/>
      </c>
      <c r="F163" s="21">
        <f>IF($B163&gt;$C$5,"",$F162+$E163)</f>
        <v/>
      </c>
      <c r="G163" s="19">
        <f>IF($B163&gt;$C$5,"",$C163-$D163)</f>
        <v/>
      </c>
      <c r="H163" s="19">
        <f>($H162+Inputs!$C$7)*(1+$E$5)*(1-$G$5)</f>
        <v/>
      </c>
    </row>
    <row r="164">
      <c r="B164" s="28" t="n">
        <v>156</v>
      </c>
      <c r="C164" s="19">
        <f>IF($B164&gt;$C$5,"",($C163+Inputs!$C$7)*(1+$E$5))</f>
        <v/>
      </c>
      <c r="D164" s="19">
        <f>IF($B164&gt;$C$5,"",($D163+Inputs!$C$7)*(1+$E$5)*(1-$G$5))</f>
        <v/>
      </c>
      <c r="E164" s="21">
        <f>IF($B164&gt;$C$5,"",($D163+Inputs!$C$7)*(1+$E$5)*$G$5)</f>
        <v/>
      </c>
      <c r="F164" s="21">
        <f>IF($B164&gt;$C$5,"",$F163+$E164)</f>
        <v/>
      </c>
      <c r="G164" s="19">
        <f>IF($B164&gt;$C$5,"",$C164-$D164)</f>
        <v/>
      </c>
      <c r="H164" s="19">
        <f>($H163+Inputs!$C$7)*(1+$E$5)*(1-$G$5)</f>
        <v/>
      </c>
    </row>
    <row r="165">
      <c r="B165" s="28" t="n">
        <v>157</v>
      </c>
      <c r="C165" s="19">
        <f>IF($B165&gt;$C$5,"",($C164+Inputs!$C$7)*(1+$E$5))</f>
        <v/>
      </c>
      <c r="D165" s="19">
        <f>IF($B165&gt;$C$5,"",($D164+Inputs!$C$7)*(1+$E$5)*(1-$G$5))</f>
        <v/>
      </c>
      <c r="E165" s="21">
        <f>IF($B165&gt;$C$5,"",($D164+Inputs!$C$7)*(1+$E$5)*$G$5)</f>
        <v/>
      </c>
      <c r="F165" s="21">
        <f>IF($B165&gt;$C$5,"",$F164+$E165)</f>
        <v/>
      </c>
      <c r="G165" s="19">
        <f>IF($B165&gt;$C$5,"",$C165-$D165)</f>
        <v/>
      </c>
      <c r="H165" s="19">
        <f>($H164+Inputs!$C$7)*(1+$E$5)*(1-$G$5)</f>
        <v/>
      </c>
    </row>
    <row r="166">
      <c r="B166" s="28" t="n">
        <v>158</v>
      </c>
      <c r="C166" s="19">
        <f>IF($B166&gt;$C$5,"",($C165+Inputs!$C$7)*(1+$E$5))</f>
        <v/>
      </c>
      <c r="D166" s="19">
        <f>IF($B166&gt;$C$5,"",($D165+Inputs!$C$7)*(1+$E$5)*(1-$G$5))</f>
        <v/>
      </c>
      <c r="E166" s="21">
        <f>IF($B166&gt;$C$5,"",($D165+Inputs!$C$7)*(1+$E$5)*$G$5)</f>
        <v/>
      </c>
      <c r="F166" s="21">
        <f>IF($B166&gt;$C$5,"",$F165+$E166)</f>
        <v/>
      </c>
      <c r="G166" s="19">
        <f>IF($B166&gt;$C$5,"",$C166-$D166)</f>
        <v/>
      </c>
      <c r="H166" s="19">
        <f>($H165+Inputs!$C$7)*(1+$E$5)*(1-$G$5)</f>
        <v/>
      </c>
    </row>
    <row r="167">
      <c r="B167" s="28" t="n">
        <v>159</v>
      </c>
      <c r="C167" s="19">
        <f>IF($B167&gt;$C$5,"",($C166+Inputs!$C$7)*(1+$E$5))</f>
        <v/>
      </c>
      <c r="D167" s="19">
        <f>IF($B167&gt;$C$5,"",($D166+Inputs!$C$7)*(1+$E$5)*(1-$G$5))</f>
        <v/>
      </c>
      <c r="E167" s="21">
        <f>IF($B167&gt;$C$5,"",($D166+Inputs!$C$7)*(1+$E$5)*$G$5)</f>
        <v/>
      </c>
      <c r="F167" s="21">
        <f>IF($B167&gt;$C$5,"",$F166+$E167)</f>
        <v/>
      </c>
      <c r="G167" s="19">
        <f>IF($B167&gt;$C$5,"",$C167-$D167)</f>
        <v/>
      </c>
      <c r="H167" s="19">
        <f>($H166+Inputs!$C$7)*(1+$E$5)*(1-$G$5)</f>
        <v/>
      </c>
    </row>
    <row r="168">
      <c r="B168" s="28" t="n">
        <v>160</v>
      </c>
      <c r="C168" s="19">
        <f>IF($B168&gt;$C$5,"",($C167+Inputs!$C$7)*(1+$E$5))</f>
        <v/>
      </c>
      <c r="D168" s="19">
        <f>IF($B168&gt;$C$5,"",($D167+Inputs!$C$7)*(1+$E$5)*(1-$G$5))</f>
        <v/>
      </c>
      <c r="E168" s="21">
        <f>IF($B168&gt;$C$5,"",($D167+Inputs!$C$7)*(1+$E$5)*$G$5)</f>
        <v/>
      </c>
      <c r="F168" s="21">
        <f>IF($B168&gt;$C$5,"",$F167+$E168)</f>
        <v/>
      </c>
      <c r="G168" s="19">
        <f>IF($B168&gt;$C$5,"",$C168-$D168)</f>
        <v/>
      </c>
      <c r="H168" s="19">
        <f>($H167+Inputs!$C$7)*(1+$E$5)*(1-$G$5)</f>
        <v/>
      </c>
    </row>
    <row r="169">
      <c r="B169" s="28" t="n">
        <v>161</v>
      </c>
      <c r="C169" s="19">
        <f>IF($B169&gt;$C$5,"",($C168+Inputs!$C$7)*(1+$E$5))</f>
        <v/>
      </c>
      <c r="D169" s="19">
        <f>IF($B169&gt;$C$5,"",($D168+Inputs!$C$7)*(1+$E$5)*(1-$G$5))</f>
        <v/>
      </c>
      <c r="E169" s="21">
        <f>IF($B169&gt;$C$5,"",($D168+Inputs!$C$7)*(1+$E$5)*$G$5)</f>
        <v/>
      </c>
      <c r="F169" s="21">
        <f>IF($B169&gt;$C$5,"",$F168+$E169)</f>
        <v/>
      </c>
      <c r="G169" s="19">
        <f>IF($B169&gt;$C$5,"",$C169-$D169)</f>
        <v/>
      </c>
      <c r="H169" s="19">
        <f>($H168+Inputs!$C$7)*(1+$E$5)*(1-$G$5)</f>
        <v/>
      </c>
    </row>
    <row r="170">
      <c r="B170" s="28" t="n">
        <v>162</v>
      </c>
      <c r="C170" s="19">
        <f>IF($B170&gt;$C$5,"",($C169+Inputs!$C$7)*(1+$E$5))</f>
        <v/>
      </c>
      <c r="D170" s="19">
        <f>IF($B170&gt;$C$5,"",($D169+Inputs!$C$7)*(1+$E$5)*(1-$G$5))</f>
        <v/>
      </c>
      <c r="E170" s="21">
        <f>IF($B170&gt;$C$5,"",($D169+Inputs!$C$7)*(1+$E$5)*$G$5)</f>
        <v/>
      </c>
      <c r="F170" s="21">
        <f>IF($B170&gt;$C$5,"",$F169+$E170)</f>
        <v/>
      </c>
      <c r="G170" s="19">
        <f>IF($B170&gt;$C$5,"",$C170-$D170)</f>
        <v/>
      </c>
      <c r="H170" s="19">
        <f>($H169+Inputs!$C$7)*(1+$E$5)*(1-$G$5)</f>
        <v/>
      </c>
    </row>
    <row r="171">
      <c r="B171" s="28" t="n">
        <v>163</v>
      </c>
      <c r="C171" s="19">
        <f>IF($B171&gt;$C$5,"",($C170+Inputs!$C$7)*(1+$E$5))</f>
        <v/>
      </c>
      <c r="D171" s="19">
        <f>IF($B171&gt;$C$5,"",($D170+Inputs!$C$7)*(1+$E$5)*(1-$G$5))</f>
        <v/>
      </c>
      <c r="E171" s="21">
        <f>IF($B171&gt;$C$5,"",($D170+Inputs!$C$7)*(1+$E$5)*$G$5)</f>
        <v/>
      </c>
      <c r="F171" s="21">
        <f>IF($B171&gt;$C$5,"",$F170+$E171)</f>
        <v/>
      </c>
      <c r="G171" s="19">
        <f>IF($B171&gt;$C$5,"",$C171-$D171)</f>
        <v/>
      </c>
      <c r="H171" s="19">
        <f>($H170+Inputs!$C$7)*(1+$E$5)*(1-$G$5)</f>
        <v/>
      </c>
    </row>
    <row r="172">
      <c r="B172" s="28" t="n">
        <v>164</v>
      </c>
      <c r="C172" s="19">
        <f>IF($B172&gt;$C$5,"",($C171+Inputs!$C$7)*(1+$E$5))</f>
        <v/>
      </c>
      <c r="D172" s="19">
        <f>IF($B172&gt;$C$5,"",($D171+Inputs!$C$7)*(1+$E$5)*(1-$G$5))</f>
        <v/>
      </c>
      <c r="E172" s="21">
        <f>IF($B172&gt;$C$5,"",($D171+Inputs!$C$7)*(1+$E$5)*$G$5)</f>
        <v/>
      </c>
      <c r="F172" s="21">
        <f>IF($B172&gt;$C$5,"",$F171+$E172)</f>
        <v/>
      </c>
      <c r="G172" s="19">
        <f>IF($B172&gt;$C$5,"",$C172-$D172)</f>
        <v/>
      </c>
      <c r="H172" s="19">
        <f>($H171+Inputs!$C$7)*(1+$E$5)*(1-$G$5)</f>
        <v/>
      </c>
    </row>
    <row r="173">
      <c r="B173" s="28" t="n">
        <v>165</v>
      </c>
      <c r="C173" s="19">
        <f>IF($B173&gt;$C$5,"",($C172+Inputs!$C$7)*(1+$E$5))</f>
        <v/>
      </c>
      <c r="D173" s="19">
        <f>IF($B173&gt;$C$5,"",($D172+Inputs!$C$7)*(1+$E$5)*(1-$G$5))</f>
        <v/>
      </c>
      <c r="E173" s="21">
        <f>IF($B173&gt;$C$5,"",($D172+Inputs!$C$7)*(1+$E$5)*$G$5)</f>
        <v/>
      </c>
      <c r="F173" s="21">
        <f>IF($B173&gt;$C$5,"",$F172+$E173)</f>
        <v/>
      </c>
      <c r="G173" s="19">
        <f>IF($B173&gt;$C$5,"",$C173-$D173)</f>
        <v/>
      </c>
      <c r="H173" s="19">
        <f>($H172+Inputs!$C$7)*(1+$E$5)*(1-$G$5)</f>
        <v/>
      </c>
    </row>
    <row r="174">
      <c r="B174" s="28" t="n">
        <v>166</v>
      </c>
      <c r="C174" s="19">
        <f>IF($B174&gt;$C$5,"",($C173+Inputs!$C$7)*(1+$E$5))</f>
        <v/>
      </c>
      <c r="D174" s="19">
        <f>IF($B174&gt;$C$5,"",($D173+Inputs!$C$7)*(1+$E$5)*(1-$G$5))</f>
        <v/>
      </c>
      <c r="E174" s="21">
        <f>IF($B174&gt;$C$5,"",($D173+Inputs!$C$7)*(1+$E$5)*$G$5)</f>
        <v/>
      </c>
      <c r="F174" s="21">
        <f>IF($B174&gt;$C$5,"",$F173+$E174)</f>
        <v/>
      </c>
      <c r="G174" s="19">
        <f>IF($B174&gt;$C$5,"",$C174-$D174)</f>
        <v/>
      </c>
      <c r="H174" s="19">
        <f>($H173+Inputs!$C$7)*(1+$E$5)*(1-$G$5)</f>
        <v/>
      </c>
    </row>
    <row r="175">
      <c r="B175" s="28" t="n">
        <v>167</v>
      </c>
      <c r="C175" s="19">
        <f>IF($B175&gt;$C$5,"",($C174+Inputs!$C$7)*(1+$E$5))</f>
        <v/>
      </c>
      <c r="D175" s="19">
        <f>IF($B175&gt;$C$5,"",($D174+Inputs!$C$7)*(1+$E$5)*(1-$G$5))</f>
        <v/>
      </c>
      <c r="E175" s="21">
        <f>IF($B175&gt;$C$5,"",($D174+Inputs!$C$7)*(1+$E$5)*$G$5)</f>
        <v/>
      </c>
      <c r="F175" s="21">
        <f>IF($B175&gt;$C$5,"",$F174+$E175)</f>
        <v/>
      </c>
      <c r="G175" s="19">
        <f>IF($B175&gt;$C$5,"",$C175-$D175)</f>
        <v/>
      </c>
      <c r="H175" s="19">
        <f>($H174+Inputs!$C$7)*(1+$E$5)*(1-$G$5)</f>
        <v/>
      </c>
    </row>
    <row r="176">
      <c r="B176" s="28" t="n">
        <v>168</v>
      </c>
      <c r="C176" s="19">
        <f>IF($B176&gt;$C$5,"",($C175+Inputs!$C$7)*(1+$E$5))</f>
        <v/>
      </c>
      <c r="D176" s="19">
        <f>IF($B176&gt;$C$5,"",($D175+Inputs!$C$7)*(1+$E$5)*(1-$G$5))</f>
        <v/>
      </c>
      <c r="E176" s="21">
        <f>IF($B176&gt;$C$5,"",($D175+Inputs!$C$7)*(1+$E$5)*$G$5)</f>
        <v/>
      </c>
      <c r="F176" s="21">
        <f>IF($B176&gt;$C$5,"",$F175+$E176)</f>
        <v/>
      </c>
      <c r="G176" s="19">
        <f>IF($B176&gt;$C$5,"",$C176-$D176)</f>
        <v/>
      </c>
      <c r="H176" s="19">
        <f>($H175+Inputs!$C$7)*(1+$E$5)*(1-$G$5)</f>
        <v/>
      </c>
    </row>
    <row r="177">
      <c r="B177" s="28" t="n">
        <v>169</v>
      </c>
      <c r="C177" s="19">
        <f>IF($B177&gt;$C$5,"",($C176+Inputs!$C$7)*(1+$E$5))</f>
        <v/>
      </c>
      <c r="D177" s="19">
        <f>IF($B177&gt;$C$5,"",($D176+Inputs!$C$7)*(1+$E$5)*(1-$G$5))</f>
        <v/>
      </c>
      <c r="E177" s="21">
        <f>IF($B177&gt;$C$5,"",($D176+Inputs!$C$7)*(1+$E$5)*$G$5)</f>
        <v/>
      </c>
      <c r="F177" s="21">
        <f>IF($B177&gt;$C$5,"",$F176+$E177)</f>
        <v/>
      </c>
      <c r="G177" s="19">
        <f>IF($B177&gt;$C$5,"",$C177-$D177)</f>
        <v/>
      </c>
      <c r="H177" s="19">
        <f>($H176+Inputs!$C$7)*(1+$E$5)*(1-$G$5)</f>
        <v/>
      </c>
    </row>
    <row r="178">
      <c r="B178" s="28" t="n">
        <v>170</v>
      </c>
      <c r="C178" s="19">
        <f>IF($B178&gt;$C$5,"",($C177+Inputs!$C$7)*(1+$E$5))</f>
        <v/>
      </c>
      <c r="D178" s="19">
        <f>IF($B178&gt;$C$5,"",($D177+Inputs!$C$7)*(1+$E$5)*(1-$G$5))</f>
        <v/>
      </c>
      <c r="E178" s="21">
        <f>IF($B178&gt;$C$5,"",($D177+Inputs!$C$7)*(1+$E$5)*$G$5)</f>
        <v/>
      </c>
      <c r="F178" s="21">
        <f>IF($B178&gt;$C$5,"",$F177+$E178)</f>
        <v/>
      </c>
      <c r="G178" s="19">
        <f>IF($B178&gt;$C$5,"",$C178-$D178)</f>
        <v/>
      </c>
      <c r="H178" s="19">
        <f>($H177+Inputs!$C$7)*(1+$E$5)*(1-$G$5)</f>
        <v/>
      </c>
    </row>
    <row r="179">
      <c r="B179" s="28" t="n">
        <v>171</v>
      </c>
      <c r="C179" s="19">
        <f>IF($B179&gt;$C$5,"",($C178+Inputs!$C$7)*(1+$E$5))</f>
        <v/>
      </c>
      <c r="D179" s="19">
        <f>IF($B179&gt;$C$5,"",($D178+Inputs!$C$7)*(1+$E$5)*(1-$G$5))</f>
        <v/>
      </c>
      <c r="E179" s="21">
        <f>IF($B179&gt;$C$5,"",($D178+Inputs!$C$7)*(1+$E$5)*$G$5)</f>
        <v/>
      </c>
      <c r="F179" s="21">
        <f>IF($B179&gt;$C$5,"",$F178+$E179)</f>
        <v/>
      </c>
      <c r="G179" s="19">
        <f>IF($B179&gt;$C$5,"",$C179-$D179)</f>
        <v/>
      </c>
      <c r="H179" s="19">
        <f>($H178+Inputs!$C$7)*(1+$E$5)*(1-$G$5)</f>
        <v/>
      </c>
    </row>
    <row r="180">
      <c r="B180" s="28" t="n">
        <v>172</v>
      </c>
      <c r="C180" s="19">
        <f>IF($B180&gt;$C$5,"",($C179+Inputs!$C$7)*(1+$E$5))</f>
        <v/>
      </c>
      <c r="D180" s="19">
        <f>IF($B180&gt;$C$5,"",($D179+Inputs!$C$7)*(1+$E$5)*(1-$G$5))</f>
        <v/>
      </c>
      <c r="E180" s="21">
        <f>IF($B180&gt;$C$5,"",($D179+Inputs!$C$7)*(1+$E$5)*$G$5)</f>
        <v/>
      </c>
      <c r="F180" s="21">
        <f>IF($B180&gt;$C$5,"",$F179+$E180)</f>
        <v/>
      </c>
      <c r="G180" s="19">
        <f>IF($B180&gt;$C$5,"",$C180-$D180)</f>
        <v/>
      </c>
      <c r="H180" s="19">
        <f>($H179+Inputs!$C$7)*(1+$E$5)*(1-$G$5)</f>
        <v/>
      </c>
    </row>
    <row r="181">
      <c r="B181" s="28" t="n">
        <v>173</v>
      </c>
      <c r="C181" s="19">
        <f>IF($B181&gt;$C$5,"",($C180+Inputs!$C$7)*(1+$E$5))</f>
        <v/>
      </c>
      <c r="D181" s="19">
        <f>IF($B181&gt;$C$5,"",($D180+Inputs!$C$7)*(1+$E$5)*(1-$G$5))</f>
        <v/>
      </c>
      <c r="E181" s="21">
        <f>IF($B181&gt;$C$5,"",($D180+Inputs!$C$7)*(1+$E$5)*$G$5)</f>
        <v/>
      </c>
      <c r="F181" s="21">
        <f>IF($B181&gt;$C$5,"",$F180+$E181)</f>
        <v/>
      </c>
      <c r="G181" s="19">
        <f>IF($B181&gt;$C$5,"",$C181-$D181)</f>
        <v/>
      </c>
      <c r="H181" s="19">
        <f>($H180+Inputs!$C$7)*(1+$E$5)*(1-$G$5)</f>
        <v/>
      </c>
    </row>
    <row r="182">
      <c r="B182" s="28" t="n">
        <v>174</v>
      </c>
      <c r="C182" s="19">
        <f>IF($B182&gt;$C$5,"",($C181+Inputs!$C$7)*(1+$E$5))</f>
        <v/>
      </c>
      <c r="D182" s="19">
        <f>IF($B182&gt;$C$5,"",($D181+Inputs!$C$7)*(1+$E$5)*(1-$G$5))</f>
        <v/>
      </c>
      <c r="E182" s="21">
        <f>IF($B182&gt;$C$5,"",($D181+Inputs!$C$7)*(1+$E$5)*$G$5)</f>
        <v/>
      </c>
      <c r="F182" s="21">
        <f>IF($B182&gt;$C$5,"",$F181+$E182)</f>
        <v/>
      </c>
      <c r="G182" s="19">
        <f>IF($B182&gt;$C$5,"",$C182-$D182)</f>
        <v/>
      </c>
      <c r="H182" s="19">
        <f>($H181+Inputs!$C$7)*(1+$E$5)*(1-$G$5)</f>
        <v/>
      </c>
    </row>
    <row r="183">
      <c r="B183" s="28" t="n">
        <v>175</v>
      </c>
      <c r="C183" s="19">
        <f>IF($B183&gt;$C$5,"",($C182+Inputs!$C$7)*(1+$E$5))</f>
        <v/>
      </c>
      <c r="D183" s="19">
        <f>IF($B183&gt;$C$5,"",($D182+Inputs!$C$7)*(1+$E$5)*(1-$G$5))</f>
        <v/>
      </c>
      <c r="E183" s="21">
        <f>IF($B183&gt;$C$5,"",($D182+Inputs!$C$7)*(1+$E$5)*$G$5)</f>
        <v/>
      </c>
      <c r="F183" s="21">
        <f>IF($B183&gt;$C$5,"",$F182+$E183)</f>
        <v/>
      </c>
      <c r="G183" s="19">
        <f>IF($B183&gt;$C$5,"",$C183-$D183)</f>
        <v/>
      </c>
      <c r="H183" s="19">
        <f>($H182+Inputs!$C$7)*(1+$E$5)*(1-$G$5)</f>
        <v/>
      </c>
    </row>
    <row r="184">
      <c r="B184" s="28" t="n">
        <v>176</v>
      </c>
      <c r="C184" s="19">
        <f>IF($B184&gt;$C$5,"",($C183+Inputs!$C$7)*(1+$E$5))</f>
        <v/>
      </c>
      <c r="D184" s="19">
        <f>IF($B184&gt;$C$5,"",($D183+Inputs!$C$7)*(1+$E$5)*(1-$G$5))</f>
        <v/>
      </c>
      <c r="E184" s="21">
        <f>IF($B184&gt;$C$5,"",($D183+Inputs!$C$7)*(1+$E$5)*$G$5)</f>
        <v/>
      </c>
      <c r="F184" s="21">
        <f>IF($B184&gt;$C$5,"",$F183+$E184)</f>
        <v/>
      </c>
      <c r="G184" s="19">
        <f>IF($B184&gt;$C$5,"",$C184-$D184)</f>
        <v/>
      </c>
      <c r="H184" s="19">
        <f>($H183+Inputs!$C$7)*(1+$E$5)*(1-$G$5)</f>
        <v/>
      </c>
    </row>
    <row r="185">
      <c r="B185" s="28" t="n">
        <v>177</v>
      </c>
      <c r="C185" s="19">
        <f>IF($B185&gt;$C$5,"",($C184+Inputs!$C$7)*(1+$E$5))</f>
        <v/>
      </c>
      <c r="D185" s="19">
        <f>IF($B185&gt;$C$5,"",($D184+Inputs!$C$7)*(1+$E$5)*(1-$G$5))</f>
        <v/>
      </c>
      <c r="E185" s="21">
        <f>IF($B185&gt;$C$5,"",($D184+Inputs!$C$7)*(1+$E$5)*$G$5)</f>
        <v/>
      </c>
      <c r="F185" s="21">
        <f>IF($B185&gt;$C$5,"",$F184+$E185)</f>
        <v/>
      </c>
      <c r="G185" s="19">
        <f>IF($B185&gt;$C$5,"",$C185-$D185)</f>
        <v/>
      </c>
      <c r="H185" s="19">
        <f>($H184+Inputs!$C$7)*(1+$E$5)*(1-$G$5)</f>
        <v/>
      </c>
    </row>
    <row r="186">
      <c r="B186" s="28" t="n">
        <v>178</v>
      </c>
      <c r="C186" s="19">
        <f>IF($B186&gt;$C$5,"",($C185+Inputs!$C$7)*(1+$E$5))</f>
        <v/>
      </c>
      <c r="D186" s="19">
        <f>IF($B186&gt;$C$5,"",($D185+Inputs!$C$7)*(1+$E$5)*(1-$G$5))</f>
        <v/>
      </c>
      <c r="E186" s="21">
        <f>IF($B186&gt;$C$5,"",($D185+Inputs!$C$7)*(1+$E$5)*$G$5)</f>
        <v/>
      </c>
      <c r="F186" s="21">
        <f>IF($B186&gt;$C$5,"",$F185+$E186)</f>
        <v/>
      </c>
      <c r="G186" s="19">
        <f>IF($B186&gt;$C$5,"",$C186-$D186)</f>
        <v/>
      </c>
      <c r="H186" s="19">
        <f>($H185+Inputs!$C$7)*(1+$E$5)*(1-$G$5)</f>
        <v/>
      </c>
    </row>
    <row r="187">
      <c r="B187" s="28" t="n">
        <v>179</v>
      </c>
      <c r="C187" s="19">
        <f>IF($B187&gt;$C$5,"",($C186+Inputs!$C$7)*(1+$E$5))</f>
        <v/>
      </c>
      <c r="D187" s="19">
        <f>IF($B187&gt;$C$5,"",($D186+Inputs!$C$7)*(1+$E$5)*(1-$G$5))</f>
        <v/>
      </c>
      <c r="E187" s="21">
        <f>IF($B187&gt;$C$5,"",($D186+Inputs!$C$7)*(1+$E$5)*$G$5)</f>
        <v/>
      </c>
      <c r="F187" s="21">
        <f>IF($B187&gt;$C$5,"",$F186+$E187)</f>
        <v/>
      </c>
      <c r="G187" s="19">
        <f>IF($B187&gt;$C$5,"",$C187-$D187)</f>
        <v/>
      </c>
      <c r="H187" s="19">
        <f>($H186+Inputs!$C$7)*(1+$E$5)*(1-$G$5)</f>
        <v/>
      </c>
    </row>
    <row r="188">
      <c r="B188" s="28" t="n">
        <v>180</v>
      </c>
      <c r="C188" s="19">
        <f>IF($B188&gt;$C$5,"",($C187+Inputs!$C$7)*(1+$E$5))</f>
        <v/>
      </c>
      <c r="D188" s="19">
        <f>IF($B188&gt;$C$5,"",($D187+Inputs!$C$7)*(1+$E$5)*(1-$G$5))</f>
        <v/>
      </c>
      <c r="E188" s="21">
        <f>IF($B188&gt;$C$5,"",($D187+Inputs!$C$7)*(1+$E$5)*$G$5)</f>
        <v/>
      </c>
      <c r="F188" s="21">
        <f>IF($B188&gt;$C$5,"",$F187+$E188)</f>
        <v/>
      </c>
      <c r="G188" s="19">
        <f>IF($B188&gt;$C$5,"",$C188-$D188)</f>
        <v/>
      </c>
      <c r="H188" s="19">
        <f>($H187+Inputs!$C$7)*(1+$E$5)*(1-$G$5)</f>
        <v/>
      </c>
    </row>
    <row r="189">
      <c r="B189" s="28" t="n">
        <v>181</v>
      </c>
      <c r="C189" s="19">
        <f>IF($B189&gt;$C$5,"",($C188+Inputs!$C$7)*(1+$E$5))</f>
        <v/>
      </c>
      <c r="D189" s="19">
        <f>IF($B189&gt;$C$5,"",($D188+Inputs!$C$7)*(1+$E$5)*(1-$G$5))</f>
        <v/>
      </c>
      <c r="E189" s="21">
        <f>IF($B189&gt;$C$5,"",($D188+Inputs!$C$7)*(1+$E$5)*$G$5)</f>
        <v/>
      </c>
      <c r="F189" s="21">
        <f>IF($B189&gt;$C$5,"",$F188+$E189)</f>
        <v/>
      </c>
      <c r="G189" s="19">
        <f>IF($B189&gt;$C$5,"",$C189-$D189)</f>
        <v/>
      </c>
      <c r="H189" s="19">
        <f>($H188+Inputs!$C$7)*(1+$E$5)*(1-$G$5)</f>
        <v/>
      </c>
    </row>
    <row r="190">
      <c r="B190" s="28" t="n">
        <v>182</v>
      </c>
      <c r="C190" s="19">
        <f>IF($B190&gt;$C$5,"",($C189+Inputs!$C$7)*(1+$E$5))</f>
        <v/>
      </c>
      <c r="D190" s="19">
        <f>IF($B190&gt;$C$5,"",($D189+Inputs!$C$7)*(1+$E$5)*(1-$G$5))</f>
        <v/>
      </c>
      <c r="E190" s="21">
        <f>IF($B190&gt;$C$5,"",($D189+Inputs!$C$7)*(1+$E$5)*$G$5)</f>
        <v/>
      </c>
      <c r="F190" s="21">
        <f>IF($B190&gt;$C$5,"",$F189+$E190)</f>
        <v/>
      </c>
      <c r="G190" s="19">
        <f>IF($B190&gt;$C$5,"",$C190-$D190)</f>
        <v/>
      </c>
      <c r="H190" s="19">
        <f>($H189+Inputs!$C$7)*(1+$E$5)*(1-$G$5)</f>
        <v/>
      </c>
    </row>
    <row r="191">
      <c r="B191" s="28" t="n">
        <v>183</v>
      </c>
      <c r="C191" s="19">
        <f>IF($B191&gt;$C$5,"",($C190+Inputs!$C$7)*(1+$E$5))</f>
        <v/>
      </c>
      <c r="D191" s="19">
        <f>IF($B191&gt;$C$5,"",($D190+Inputs!$C$7)*(1+$E$5)*(1-$G$5))</f>
        <v/>
      </c>
      <c r="E191" s="21">
        <f>IF($B191&gt;$C$5,"",($D190+Inputs!$C$7)*(1+$E$5)*$G$5)</f>
        <v/>
      </c>
      <c r="F191" s="21">
        <f>IF($B191&gt;$C$5,"",$F190+$E191)</f>
        <v/>
      </c>
      <c r="G191" s="19">
        <f>IF($B191&gt;$C$5,"",$C191-$D191)</f>
        <v/>
      </c>
      <c r="H191" s="19">
        <f>($H190+Inputs!$C$7)*(1+$E$5)*(1-$G$5)</f>
        <v/>
      </c>
    </row>
    <row r="192">
      <c r="B192" s="28" t="n">
        <v>184</v>
      </c>
      <c r="C192" s="19">
        <f>IF($B192&gt;$C$5,"",($C191+Inputs!$C$7)*(1+$E$5))</f>
        <v/>
      </c>
      <c r="D192" s="19">
        <f>IF($B192&gt;$C$5,"",($D191+Inputs!$C$7)*(1+$E$5)*(1-$G$5))</f>
        <v/>
      </c>
      <c r="E192" s="21">
        <f>IF($B192&gt;$C$5,"",($D191+Inputs!$C$7)*(1+$E$5)*$G$5)</f>
        <v/>
      </c>
      <c r="F192" s="21">
        <f>IF($B192&gt;$C$5,"",$F191+$E192)</f>
        <v/>
      </c>
      <c r="G192" s="19">
        <f>IF($B192&gt;$C$5,"",$C192-$D192)</f>
        <v/>
      </c>
      <c r="H192" s="19">
        <f>($H191+Inputs!$C$7)*(1+$E$5)*(1-$G$5)</f>
        <v/>
      </c>
    </row>
    <row r="193">
      <c r="B193" s="28" t="n">
        <v>185</v>
      </c>
      <c r="C193" s="19">
        <f>IF($B193&gt;$C$5,"",($C192+Inputs!$C$7)*(1+$E$5))</f>
        <v/>
      </c>
      <c r="D193" s="19">
        <f>IF($B193&gt;$C$5,"",($D192+Inputs!$C$7)*(1+$E$5)*(1-$G$5))</f>
        <v/>
      </c>
      <c r="E193" s="21">
        <f>IF($B193&gt;$C$5,"",($D192+Inputs!$C$7)*(1+$E$5)*$G$5)</f>
        <v/>
      </c>
      <c r="F193" s="21">
        <f>IF($B193&gt;$C$5,"",$F192+$E193)</f>
        <v/>
      </c>
      <c r="G193" s="19">
        <f>IF($B193&gt;$C$5,"",$C193-$D193)</f>
        <v/>
      </c>
      <c r="H193" s="19">
        <f>($H192+Inputs!$C$7)*(1+$E$5)*(1-$G$5)</f>
        <v/>
      </c>
    </row>
    <row r="194">
      <c r="B194" s="28" t="n">
        <v>186</v>
      </c>
      <c r="C194" s="19">
        <f>IF($B194&gt;$C$5,"",($C193+Inputs!$C$7)*(1+$E$5))</f>
        <v/>
      </c>
      <c r="D194" s="19">
        <f>IF($B194&gt;$C$5,"",($D193+Inputs!$C$7)*(1+$E$5)*(1-$G$5))</f>
        <v/>
      </c>
      <c r="E194" s="21">
        <f>IF($B194&gt;$C$5,"",($D193+Inputs!$C$7)*(1+$E$5)*$G$5)</f>
        <v/>
      </c>
      <c r="F194" s="21">
        <f>IF($B194&gt;$C$5,"",$F193+$E194)</f>
        <v/>
      </c>
      <c r="G194" s="19">
        <f>IF($B194&gt;$C$5,"",$C194-$D194)</f>
        <v/>
      </c>
      <c r="H194" s="19">
        <f>($H193+Inputs!$C$7)*(1+$E$5)*(1-$G$5)</f>
        <v/>
      </c>
    </row>
    <row r="195">
      <c r="B195" s="28" t="n">
        <v>187</v>
      </c>
      <c r="C195" s="19">
        <f>IF($B195&gt;$C$5,"",($C194+Inputs!$C$7)*(1+$E$5))</f>
        <v/>
      </c>
      <c r="D195" s="19">
        <f>IF($B195&gt;$C$5,"",($D194+Inputs!$C$7)*(1+$E$5)*(1-$G$5))</f>
        <v/>
      </c>
      <c r="E195" s="21">
        <f>IF($B195&gt;$C$5,"",($D194+Inputs!$C$7)*(1+$E$5)*$G$5)</f>
        <v/>
      </c>
      <c r="F195" s="21">
        <f>IF($B195&gt;$C$5,"",$F194+$E195)</f>
        <v/>
      </c>
      <c r="G195" s="19">
        <f>IF($B195&gt;$C$5,"",$C195-$D195)</f>
        <v/>
      </c>
      <c r="H195" s="19">
        <f>($H194+Inputs!$C$7)*(1+$E$5)*(1-$G$5)</f>
        <v/>
      </c>
    </row>
    <row r="196">
      <c r="B196" s="28" t="n">
        <v>188</v>
      </c>
      <c r="C196" s="19">
        <f>IF($B196&gt;$C$5,"",($C195+Inputs!$C$7)*(1+$E$5))</f>
        <v/>
      </c>
      <c r="D196" s="19">
        <f>IF($B196&gt;$C$5,"",($D195+Inputs!$C$7)*(1+$E$5)*(1-$G$5))</f>
        <v/>
      </c>
      <c r="E196" s="21">
        <f>IF($B196&gt;$C$5,"",($D195+Inputs!$C$7)*(1+$E$5)*$G$5)</f>
        <v/>
      </c>
      <c r="F196" s="21">
        <f>IF($B196&gt;$C$5,"",$F195+$E196)</f>
        <v/>
      </c>
      <c r="G196" s="19">
        <f>IF($B196&gt;$C$5,"",$C196-$D196)</f>
        <v/>
      </c>
      <c r="H196" s="19">
        <f>($H195+Inputs!$C$7)*(1+$E$5)*(1-$G$5)</f>
        <v/>
      </c>
    </row>
    <row r="197">
      <c r="B197" s="28" t="n">
        <v>189</v>
      </c>
      <c r="C197" s="19">
        <f>IF($B197&gt;$C$5,"",($C196+Inputs!$C$7)*(1+$E$5))</f>
        <v/>
      </c>
      <c r="D197" s="19">
        <f>IF($B197&gt;$C$5,"",($D196+Inputs!$C$7)*(1+$E$5)*(1-$G$5))</f>
        <v/>
      </c>
      <c r="E197" s="21">
        <f>IF($B197&gt;$C$5,"",($D196+Inputs!$C$7)*(1+$E$5)*$G$5)</f>
        <v/>
      </c>
      <c r="F197" s="21">
        <f>IF($B197&gt;$C$5,"",$F196+$E197)</f>
        <v/>
      </c>
      <c r="G197" s="19">
        <f>IF($B197&gt;$C$5,"",$C197-$D197)</f>
        <v/>
      </c>
      <c r="H197" s="19">
        <f>($H196+Inputs!$C$7)*(1+$E$5)*(1-$G$5)</f>
        <v/>
      </c>
    </row>
    <row r="198">
      <c r="B198" s="28" t="n">
        <v>190</v>
      </c>
      <c r="C198" s="19">
        <f>IF($B198&gt;$C$5,"",($C197+Inputs!$C$7)*(1+$E$5))</f>
        <v/>
      </c>
      <c r="D198" s="19">
        <f>IF($B198&gt;$C$5,"",($D197+Inputs!$C$7)*(1+$E$5)*(1-$G$5))</f>
        <v/>
      </c>
      <c r="E198" s="21">
        <f>IF($B198&gt;$C$5,"",($D197+Inputs!$C$7)*(1+$E$5)*$G$5)</f>
        <v/>
      </c>
      <c r="F198" s="21">
        <f>IF($B198&gt;$C$5,"",$F197+$E198)</f>
        <v/>
      </c>
      <c r="G198" s="19">
        <f>IF($B198&gt;$C$5,"",$C198-$D198)</f>
        <v/>
      </c>
      <c r="H198" s="19">
        <f>($H197+Inputs!$C$7)*(1+$E$5)*(1-$G$5)</f>
        <v/>
      </c>
    </row>
    <row r="199">
      <c r="B199" s="28" t="n">
        <v>191</v>
      </c>
      <c r="C199" s="19">
        <f>IF($B199&gt;$C$5,"",($C198+Inputs!$C$7)*(1+$E$5))</f>
        <v/>
      </c>
      <c r="D199" s="19">
        <f>IF($B199&gt;$C$5,"",($D198+Inputs!$C$7)*(1+$E$5)*(1-$G$5))</f>
        <v/>
      </c>
      <c r="E199" s="21">
        <f>IF($B199&gt;$C$5,"",($D198+Inputs!$C$7)*(1+$E$5)*$G$5)</f>
        <v/>
      </c>
      <c r="F199" s="21">
        <f>IF($B199&gt;$C$5,"",$F198+$E199)</f>
        <v/>
      </c>
      <c r="G199" s="19">
        <f>IF($B199&gt;$C$5,"",$C199-$D199)</f>
        <v/>
      </c>
      <c r="H199" s="19">
        <f>($H198+Inputs!$C$7)*(1+$E$5)*(1-$G$5)</f>
        <v/>
      </c>
    </row>
    <row r="200">
      <c r="B200" s="28" t="n">
        <v>192</v>
      </c>
      <c r="C200" s="19">
        <f>IF($B200&gt;$C$5,"",($C199+Inputs!$C$7)*(1+$E$5))</f>
        <v/>
      </c>
      <c r="D200" s="19">
        <f>IF($B200&gt;$C$5,"",($D199+Inputs!$C$7)*(1+$E$5)*(1-$G$5))</f>
        <v/>
      </c>
      <c r="E200" s="21">
        <f>IF($B200&gt;$C$5,"",($D199+Inputs!$C$7)*(1+$E$5)*$G$5)</f>
        <v/>
      </c>
      <c r="F200" s="21">
        <f>IF($B200&gt;$C$5,"",$F199+$E200)</f>
        <v/>
      </c>
      <c r="G200" s="19">
        <f>IF($B200&gt;$C$5,"",$C200-$D200)</f>
        <v/>
      </c>
      <c r="H200" s="19">
        <f>($H199+Inputs!$C$7)*(1+$E$5)*(1-$G$5)</f>
        <v/>
      </c>
    </row>
    <row r="201">
      <c r="B201" s="28" t="n">
        <v>193</v>
      </c>
      <c r="C201" s="19">
        <f>IF($B201&gt;$C$5,"",($C200+Inputs!$C$7)*(1+$E$5))</f>
        <v/>
      </c>
      <c r="D201" s="19">
        <f>IF($B201&gt;$C$5,"",($D200+Inputs!$C$7)*(1+$E$5)*(1-$G$5))</f>
        <v/>
      </c>
      <c r="E201" s="21">
        <f>IF($B201&gt;$C$5,"",($D200+Inputs!$C$7)*(1+$E$5)*$G$5)</f>
        <v/>
      </c>
      <c r="F201" s="21">
        <f>IF($B201&gt;$C$5,"",$F200+$E201)</f>
        <v/>
      </c>
      <c r="G201" s="19">
        <f>IF($B201&gt;$C$5,"",$C201-$D201)</f>
        <v/>
      </c>
      <c r="H201" s="19">
        <f>($H200+Inputs!$C$7)*(1+$E$5)*(1-$G$5)</f>
        <v/>
      </c>
    </row>
    <row r="202">
      <c r="B202" s="28" t="n">
        <v>194</v>
      </c>
      <c r="C202" s="19">
        <f>IF($B202&gt;$C$5,"",($C201+Inputs!$C$7)*(1+$E$5))</f>
        <v/>
      </c>
      <c r="D202" s="19">
        <f>IF($B202&gt;$C$5,"",($D201+Inputs!$C$7)*(1+$E$5)*(1-$G$5))</f>
        <v/>
      </c>
      <c r="E202" s="21">
        <f>IF($B202&gt;$C$5,"",($D201+Inputs!$C$7)*(1+$E$5)*$G$5)</f>
        <v/>
      </c>
      <c r="F202" s="21">
        <f>IF($B202&gt;$C$5,"",$F201+$E202)</f>
        <v/>
      </c>
      <c r="G202" s="19">
        <f>IF($B202&gt;$C$5,"",$C202-$D202)</f>
        <v/>
      </c>
      <c r="H202" s="19">
        <f>($H201+Inputs!$C$7)*(1+$E$5)*(1-$G$5)</f>
        <v/>
      </c>
    </row>
    <row r="203">
      <c r="B203" s="28" t="n">
        <v>195</v>
      </c>
      <c r="C203" s="19">
        <f>IF($B203&gt;$C$5,"",($C202+Inputs!$C$7)*(1+$E$5))</f>
        <v/>
      </c>
      <c r="D203" s="19">
        <f>IF($B203&gt;$C$5,"",($D202+Inputs!$C$7)*(1+$E$5)*(1-$G$5))</f>
        <v/>
      </c>
      <c r="E203" s="21">
        <f>IF($B203&gt;$C$5,"",($D202+Inputs!$C$7)*(1+$E$5)*$G$5)</f>
        <v/>
      </c>
      <c r="F203" s="21">
        <f>IF($B203&gt;$C$5,"",$F202+$E203)</f>
        <v/>
      </c>
      <c r="G203" s="19">
        <f>IF($B203&gt;$C$5,"",$C203-$D203)</f>
        <v/>
      </c>
      <c r="H203" s="19">
        <f>($H202+Inputs!$C$7)*(1+$E$5)*(1-$G$5)</f>
        <v/>
      </c>
    </row>
    <row r="204">
      <c r="B204" s="28" t="n">
        <v>196</v>
      </c>
      <c r="C204" s="19">
        <f>IF($B204&gt;$C$5,"",($C203+Inputs!$C$7)*(1+$E$5))</f>
        <v/>
      </c>
      <c r="D204" s="19">
        <f>IF($B204&gt;$C$5,"",($D203+Inputs!$C$7)*(1+$E$5)*(1-$G$5))</f>
        <v/>
      </c>
      <c r="E204" s="21">
        <f>IF($B204&gt;$C$5,"",($D203+Inputs!$C$7)*(1+$E$5)*$G$5)</f>
        <v/>
      </c>
      <c r="F204" s="21">
        <f>IF($B204&gt;$C$5,"",$F203+$E204)</f>
        <v/>
      </c>
      <c r="G204" s="19">
        <f>IF($B204&gt;$C$5,"",$C204-$D204)</f>
        <v/>
      </c>
      <c r="H204" s="19">
        <f>($H203+Inputs!$C$7)*(1+$E$5)*(1-$G$5)</f>
        <v/>
      </c>
    </row>
    <row r="205">
      <c r="B205" s="28" t="n">
        <v>197</v>
      </c>
      <c r="C205" s="19">
        <f>IF($B205&gt;$C$5,"",($C204+Inputs!$C$7)*(1+$E$5))</f>
        <v/>
      </c>
      <c r="D205" s="19">
        <f>IF($B205&gt;$C$5,"",($D204+Inputs!$C$7)*(1+$E$5)*(1-$G$5))</f>
        <v/>
      </c>
      <c r="E205" s="21">
        <f>IF($B205&gt;$C$5,"",($D204+Inputs!$C$7)*(1+$E$5)*$G$5)</f>
        <v/>
      </c>
      <c r="F205" s="21">
        <f>IF($B205&gt;$C$5,"",$F204+$E205)</f>
        <v/>
      </c>
      <c r="G205" s="19">
        <f>IF($B205&gt;$C$5,"",$C205-$D205)</f>
        <v/>
      </c>
      <c r="H205" s="19">
        <f>($H204+Inputs!$C$7)*(1+$E$5)*(1-$G$5)</f>
        <v/>
      </c>
    </row>
    <row r="206">
      <c r="B206" s="28" t="n">
        <v>198</v>
      </c>
      <c r="C206" s="19">
        <f>IF($B206&gt;$C$5,"",($C205+Inputs!$C$7)*(1+$E$5))</f>
        <v/>
      </c>
      <c r="D206" s="19">
        <f>IF($B206&gt;$C$5,"",($D205+Inputs!$C$7)*(1+$E$5)*(1-$G$5))</f>
        <v/>
      </c>
      <c r="E206" s="21">
        <f>IF($B206&gt;$C$5,"",($D205+Inputs!$C$7)*(1+$E$5)*$G$5)</f>
        <v/>
      </c>
      <c r="F206" s="21">
        <f>IF($B206&gt;$C$5,"",$F205+$E206)</f>
        <v/>
      </c>
      <c r="G206" s="19">
        <f>IF($B206&gt;$C$5,"",$C206-$D206)</f>
        <v/>
      </c>
      <c r="H206" s="19">
        <f>($H205+Inputs!$C$7)*(1+$E$5)*(1-$G$5)</f>
        <v/>
      </c>
    </row>
    <row r="207">
      <c r="B207" s="28" t="n">
        <v>199</v>
      </c>
      <c r="C207" s="19">
        <f>IF($B207&gt;$C$5,"",($C206+Inputs!$C$7)*(1+$E$5))</f>
        <v/>
      </c>
      <c r="D207" s="19">
        <f>IF($B207&gt;$C$5,"",($D206+Inputs!$C$7)*(1+$E$5)*(1-$G$5))</f>
        <v/>
      </c>
      <c r="E207" s="21">
        <f>IF($B207&gt;$C$5,"",($D206+Inputs!$C$7)*(1+$E$5)*$G$5)</f>
        <v/>
      </c>
      <c r="F207" s="21">
        <f>IF($B207&gt;$C$5,"",$F206+$E207)</f>
        <v/>
      </c>
      <c r="G207" s="19">
        <f>IF($B207&gt;$C$5,"",$C207-$D207)</f>
        <v/>
      </c>
      <c r="H207" s="19">
        <f>($H206+Inputs!$C$7)*(1+$E$5)*(1-$G$5)</f>
        <v/>
      </c>
    </row>
    <row r="208">
      <c r="B208" s="28" t="n">
        <v>200</v>
      </c>
      <c r="C208" s="19">
        <f>IF($B208&gt;$C$5,"",($C207+Inputs!$C$7)*(1+$E$5))</f>
        <v/>
      </c>
      <c r="D208" s="19">
        <f>IF($B208&gt;$C$5,"",($D207+Inputs!$C$7)*(1+$E$5)*(1-$G$5))</f>
        <v/>
      </c>
      <c r="E208" s="21">
        <f>IF($B208&gt;$C$5,"",($D207+Inputs!$C$7)*(1+$E$5)*$G$5)</f>
        <v/>
      </c>
      <c r="F208" s="21">
        <f>IF($B208&gt;$C$5,"",$F207+$E208)</f>
        <v/>
      </c>
      <c r="G208" s="19">
        <f>IF($B208&gt;$C$5,"",$C208-$D208)</f>
        <v/>
      </c>
      <c r="H208" s="19">
        <f>($H207+Inputs!$C$7)*(1+$E$5)*(1-$G$5)</f>
        <v/>
      </c>
    </row>
    <row r="209">
      <c r="B209" s="28" t="n">
        <v>201</v>
      </c>
      <c r="C209" s="19">
        <f>IF($B209&gt;$C$5,"",($C208+Inputs!$C$7)*(1+$E$5))</f>
        <v/>
      </c>
      <c r="D209" s="19">
        <f>IF($B209&gt;$C$5,"",($D208+Inputs!$C$7)*(1+$E$5)*(1-$G$5))</f>
        <v/>
      </c>
      <c r="E209" s="21">
        <f>IF($B209&gt;$C$5,"",($D208+Inputs!$C$7)*(1+$E$5)*$G$5)</f>
        <v/>
      </c>
      <c r="F209" s="21">
        <f>IF($B209&gt;$C$5,"",$F208+$E209)</f>
        <v/>
      </c>
      <c r="G209" s="19">
        <f>IF($B209&gt;$C$5,"",$C209-$D209)</f>
        <v/>
      </c>
      <c r="H209" s="19">
        <f>($H208+Inputs!$C$7)*(1+$E$5)*(1-$G$5)</f>
        <v/>
      </c>
    </row>
    <row r="210">
      <c r="B210" s="28" t="n">
        <v>202</v>
      </c>
      <c r="C210" s="19">
        <f>IF($B210&gt;$C$5,"",($C209+Inputs!$C$7)*(1+$E$5))</f>
        <v/>
      </c>
      <c r="D210" s="19">
        <f>IF($B210&gt;$C$5,"",($D209+Inputs!$C$7)*(1+$E$5)*(1-$G$5))</f>
        <v/>
      </c>
      <c r="E210" s="21">
        <f>IF($B210&gt;$C$5,"",($D209+Inputs!$C$7)*(1+$E$5)*$G$5)</f>
        <v/>
      </c>
      <c r="F210" s="21">
        <f>IF($B210&gt;$C$5,"",$F209+$E210)</f>
        <v/>
      </c>
      <c r="G210" s="19">
        <f>IF($B210&gt;$C$5,"",$C210-$D210)</f>
        <v/>
      </c>
      <c r="H210" s="19">
        <f>($H209+Inputs!$C$7)*(1+$E$5)*(1-$G$5)</f>
        <v/>
      </c>
    </row>
    <row r="211">
      <c r="B211" s="28" t="n">
        <v>203</v>
      </c>
      <c r="C211" s="19">
        <f>IF($B211&gt;$C$5,"",($C210+Inputs!$C$7)*(1+$E$5))</f>
        <v/>
      </c>
      <c r="D211" s="19">
        <f>IF($B211&gt;$C$5,"",($D210+Inputs!$C$7)*(1+$E$5)*(1-$G$5))</f>
        <v/>
      </c>
      <c r="E211" s="21">
        <f>IF($B211&gt;$C$5,"",($D210+Inputs!$C$7)*(1+$E$5)*$G$5)</f>
        <v/>
      </c>
      <c r="F211" s="21">
        <f>IF($B211&gt;$C$5,"",$F210+$E211)</f>
        <v/>
      </c>
      <c r="G211" s="19">
        <f>IF($B211&gt;$C$5,"",$C211-$D211)</f>
        <v/>
      </c>
      <c r="H211" s="19">
        <f>($H210+Inputs!$C$7)*(1+$E$5)*(1-$G$5)</f>
        <v/>
      </c>
    </row>
    <row r="212">
      <c r="B212" s="28" t="n">
        <v>204</v>
      </c>
      <c r="C212" s="19">
        <f>IF($B212&gt;$C$5,"",($C211+Inputs!$C$7)*(1+$E$5))</f>
        <v/>
      </c>
      <c r="D212" s="19">
        <f>IF($B212&gt;$C$5,"",($D211+Inputs!$C$7)*(1+$E$5)*(1-$G$5))</f>
        <v/>
      </c>
      <c r="E212" s="21">
        <f>IF($B212&gt;$C$5,"",($D211+Inputs!$C$7)*(1+$E$5)*$G$5)</f>
        <v/>
      </c>
      <c r="F212" s="21">
        <f>IF($B212&gt;$C$5,"",$F211+$E212)</f>
        <v/>
      </c>
      <c r="G212" s="19">
        <f>IF($B212&gt;$C$5,"",$C212-$D212)</f>
        <v/>
      </c>
      <c r="H212" s="19">
        <f>($H211+Inputs!$C$7)*(1+$E$5)*(1-$G$5)</f>
        <v/>
      </c>
    </row>
    <row r="213">
      <c r="B213" s="28" t="n">
        <v>205</v>
      </c>
      <c r="C213" s="19">
        <f>IF($B213&gt;$C$5,"",($C212+Inputs!$C$7)*(1+$E$5))</f>
        <v/>
      </c>
      <c r="D213" s="19">
        <f>IF($B213&gt;$C$5,"",($D212+Inputs!$C$7)*(1+$E$5)*(1-$G$5))</f>
        <v/>
      </c>
      <c r="E213" s="21">
        <f>IF($B213&gt;$C$5,"",($D212+Inputs!$C$7)*(1+$E$5)*$G$5)</f>
        <v/>
      </c>
      <c r="F213" s="21">
        <f>IF($B213&gt;$C$5,"",$F212+$E213)</f>
        <v/>
      </c>
      <c r="G213" s="19">
        <f>IF($B213&gt;$C$5,"",$C213-$D213)</f>
        <v/>
      </c>
      <c r="H213" s="19">
        <f>($H212+Inputs!$C$7)*(1+$E$5)*(1-$G$5)</f>
        <v/>
      </c>
    </row>
    <row r="214">
      <c r="B214" s="28" t="n">
        <v>206</v>
      </c>
      <c r="C214" s="19">
        <f>IF($B214&gt;$C$5,"",($C213+Inputs!$C$7)*(1+$E$5))</f>
        <v/>
      </c>
      <c r="D214" s="19">
        <f>IF($B214&gt;$C$5,"",($D213+Inputs!$C$7)*(1+$E$5)*(1-$G$5))</f>
        <v/>
      </c>
      <c r="E214" s="21">
        <f>IF($B214&gt;$C$5,"",($D213+Inputs!$C$7)*(1+$E$5)*$G$5)</f>
        <v/>
      </c>
      <c r="F214" s="21">
        <f>IF($B214&gt;$C$5,"",$F213+$E214)</f>
        <v/>
      </c>
      <c r="G214" s="19">
        <f>IF($B214&gt;$C$5,"",$C214-$D214)</f>
        <v/>
      </c>
      <c r="H214" s="19">
        <f>($H213+Inputs!$C$7)*(1+$E$5)*(1-$G$5)</f>
        <v/>
      </c>
    </row>
    <row r="215">
      <c r="B215" s="28" t="n">
        <v>207</v>
      </c>
      <c r="C215" s="19">
        <f>IF($B215&gt;$C$5,"",($C214+Inputs!$C$7)*(1+$E$5))</f>
        <v/>
      </c>
      <c r="D215" s="19">
        <f>IF($B215&gt;$C$5,"",($D214+Inputs!$C$7)*(1+$E$5)*(1-$G$5))</f>
        <v/>
      </c>
      <c r="E215" s="21">
        <f>IF($B215&gt;$C$5,"",($D214+Inputs!$C$7)*(1+$E$5)*$G$5)</f>
        <v/>
      </c>
      <c r="F215" s="21">
        <f>IF($B215&gt;$C$5,"",$F214+$E215)</f>
        <v/>
      </c>
      <c r="G215" s="19">
        <f>IF($B215&gt;$C$5,"",$C215-$D215)</f>
        <v/>
      </c>
      <c r="H215" s="19">
        <f>($H214+Inputs!$C$7)*(1+$E$5)*(1-$G$5)</f>
        <v/>
      </c>
    </row>
    <row r="216">
      <c r="B216" s="28" t="n">
        <v>208</v>
      </c>
      <c r="C216" s="19">
        <f>IF($B216&gt;$C$5,"",($C215+Inputs!$C$7)*(1+$E$5))</f>
        <v/>
      </c>
      <c r="D216" s="19">
        <f>IF($B216&gt;$C$5,"",($D215+Inputs!$C$7)*(1+$E$5)*(1-$G$5))</f>
        <v/>
      </c>
      <c r="E216" s="21">
        <f>IF($B216&gt;$C$5,"",($D215+Inputs!$C$7)*(1+$E$5)*$G$5)</f>
        <v/>
      </c>
      <c r="F216" s="21">
        <f>IF($B216&gt;$C$5,"",$F215+$E216)</f>
        <v/>
      </c>
      <c r="G216" s="19">
        <f>IF($B216&gt;$C$5,"",$C216-$D216)</f>
        <v/>
      </c>
      <c r="H216" s="19">
        <f>($H215+Inputs!$C$7)*(1+$E$5)*(1-$G$5)</f>
        <v/>
      </c>
    </row>
    <row r="217">
      <c r="B217" s="28" t="n">
        <v>209</v>
      </c>
      <c r="C217" s="19">
        <f>IF($B217&gt;$C$5,"",($C216+Inputs!$C$7)*(1+$E$5))</f>
        <v/>
      </c>
      <c r="D217" s="19">
        <f>IF($B217&gt;$C$5,"",($D216+Inputs!$C$7)*(1+$E$5)*(1-$G$5))</f>
        <v/>
      </c>
      <c r="E217" s="21">
        <f>IF($B217&gt;$C$5,"",($D216+Inputs!$C$7)*(1+$E$5)*$G$5)</f>
        <v/>
      </c>
      <c r="F217" s="21">
        <f>IF($B217&gt;$C$5,"",$F216+$E217)</f>
        <v/>
      </c>
      <c r="G217" s="19">
        <f>IF($B217&gt;$C$5,"",$C217-$D217)</f>
        <v/>
      </c>
      <c r="H217" s="19">
        <f>($H216+Inputs!$C$7)*(1+$E$5)*(1-$G$5)</f>
        <v/>
      </c>
    </row>
    <row r="218">
      <c r="B218" s="28" t="n">
        <v>210</v>
      </c>
      <c r="C218" s="19">
        <f>IF($B218&gt;$C$5,"",($C217+Inputs!$C$7)*(1+$E$5))</f>
        <v/>
      </c>
      <c r="D218" s="19">
        <f>IF($B218&gt;$C$5,"",($D217+Inputs!$C$7)*(1+$E$5)*(1-$G$5))</f>
        <v/>
      </c>
      <c r="E218" s="21">
        <f>IF($B218&gt;$C$5,"",($D217+Inputs!$C$7)*(1+$E$5)*$G$5)</f>
        <v/>
      </c>
      <c r="F218" s="21">
        <f>IF($B218&gt;$C$5,"",$F217+$E218)</f>
        <v/>
      </c>
      <c r="G218" s="19">
        <f>IF($B218&gt;$C$5,"",$C218-$D218)</f>
        <v/>
      </c>
      <c r="H218" s="19">
        <f>($H217+Inputs!$C$7)*(1+$E$5)*(1-$G$5)</f>
        <v/>
      </c>
    </row>
    <row r="219">
      <c r="B219" s="28" t="n">
        <v>211</v>
      </c>
      <c r="C219" s="19">
        <f>IF($B219&gt;$C$5,"",($C218+Inputs!$C$7)*(1+$E$5))</f>
        <v/>
      </c>
      <c r="D219" s="19">
        <f>IF($B219&gt;$C$5,"",($D218+Inputs!$C$7)*(1+$E$5)*(1-$G$5))</f>
        <v/>
      </c>
      <c r="E219" s="21">
        <f>IF($B219&gt;$C$5,"",($D218+Inputs!$C$7)*(1+$E$5)*$G$5)</f>
        <v/>
      </c>
      <c r="F219" s="21">
        <f>IF($B219&gt;$C$5,"",$F218+$E219)</f>
        <v/>
      </c>
      <c r="G219" s="19">
        <f>IF($B219&gt;$C$5,"",$C219-$D219)</f>
        <v/>
      </c>
      <c r="H219" s="19">
        <f>($H218+Inputs!$C$7)*(1+$E$5)*(1-$G$5)</f>
        <v/>
      </c>
    </row>
    <row r="220">
      <c r="B220" s="28" t="n">
        <v>212</v>
      </c>
      <c r="C220" s="19">
        <f>IF($B220&gt;$C$5,"",($C219+Inputs!$C$7)*(1+$E$5))</f>
        <v/>
      </c>
      <c r="D220" s="19">
        <f>IF($B220&gt;$C$5,"",($D219+Inputs!$C$7)*(1+$E$5)*(1-$G$5))</f>
        <v/>
      </c>
      <c r="E220" s="21">
        <f>IF($B220&gt;$C$5,"",($D219+Inputs!$C$7)*(1+$E$5)*$G$5)</f>
        <v/>
      </c>
      <c r="F220" s="21">
        <f>IF($B220&gt;$C$5,"",$F219+$E220)</f>
        <v/>
      </c>
      <c r="G220" s="19">
        <f>IF($B220&gt;$C$5,"",$C220-$D220)</f>
        <v/>
      </c>
      <c r="H220" s="19">
        <f>($H219+Inputs!$C$7)*(1+$E$5)*(1-$G$5)</f>
        <v/>
      </c>
    </row>
    <row r="221">
      <c r="B221" s="28" t="n">
        <v>213</v>
      </c>
      <c r="C221" s="19">
        <f>IF($B221&gt;$C$5,"",($C220+Inputs!$C$7)*(1+$E$5))</f>
        <v/>
      </c>
      <c r="D221" s="19">
        <f>IF($B221&gt;$C$5,"",($D220+Inputs!$C$7)*(1+$E$5)*(1-$G$5))</f>
        <v/>
      </c>
      <c r="E221" s="21">
        <f>IF($B221&gt;$C$5,"",($D220+Inputs!$C$7)*(1+$E$5)*$G$5)</f>
        <v/>
      </c>
      <c r="F221" s="21">
        <f>IF($B221&gt;$C$5,"",$F220+$E221)</f>
        <v/>
      </c>
      <c r="G221" s="19">
        <f>IF($B221&gt;$C$5,"",$C221-$D221)</f>
        <v/>
      </c>
      <c r="H221" s="19">
        <f>($H220+Inputs!$C$7)*(1+$E$5)*(1-$G$5)</f>
        <v/>
      </c>
    </row>
    <row r="222">
      <c r="B222" s="28" t="n">
        <v>214</v>
      </c>
      <c r="C222" s="19">
        <f>IF($B222&gt;$C$5,"",($C221+Inputs!$C$7)*(1+$E$5))</f>
        <v/>
      </c>
      <c r="D222" s="19">
        <f>IF($B222&gt;$C$5,"",($D221+Inputs!$C$7)*(1+$E$5)*(1-$G$5))</f>
        <v/>
      </c>
      <c r="E222" s="21">
        <f>IF($B222&gt;$C$5,"",($D221+Inputs!$C$7)*(1+$E$5)*$G$5)</f>
        <v/>
      </c>
      <c r="F222" s="21">
        <f>IF($B222&gt;$C$5,"",$F221+$E222)</f>
        <v/>
      </c>
      <c r="G222" s="19">
        <f>IF($B222&gt;$C$5,"",$C222-$D222)</f>
        <v/>
      </c>
      <c r="H222" s="19">
        <f>($H221+Inputs!$C$7)*(1+$E$5)*(1-$G$5)</f>
        <v/>
      </c>
    </row>
    <row r="223">
      <c r="B223" s="28" t="n">
        <v>215</v>
      </c>
      <c r="C223" s="19">
        <f>IF($B223&gt;$C$5,"",($C222+Inputs!$C$7)*(1+$E$5))</f>
        <v/>
      </c>
      <c r="D223" s="19">
        <f>IF($B223&gt;$C$5,"",($D222+Inputs!$C$7)*(1+$E$5)*(1-$G$5))</f>
        <v/>
      </c>
      <c r="E223" s="21">
        <f>IF($B223&gt;$C$5,"",($D222+Inputs!$C$7)*(1+$E$5)*$G$5)</f>
        <v/>
      </c>
      <c r="F223" s="21">
        <f>IF($B223&gt;$C$5,"",$F222+$E223)</f>
        <v/>
      </c>
      <c r="G223" s="19">
        <f>IF($B223&gt;$C$5,"",$C223-$D223)</f>
        <v/>
      </c>
      <c r="H223" s="19">
        <f>($H222+Inputs!$C$7)*(1+$E$5)*(1-$G$5)</f>
        <v/>
      </c>
    </row>
    <row r="224">
      <c r="B224" s="28" t="n">
        <v>216</v>
      </c>
      <c r="C224" s="19">
        <f>IF($B224&gt;$C$5,"",($C223+Inputs!$C$7)*(1+$E$5))</f>
        <v/>
      </c>
      <c r="D224" s="19">
        <f>IF($B224&gt;$C$5,"",($D223+Inputs!$C$7)*(1+$E$5)*(1-$G$5))</f>
        <v/>
      </c>
      <c r="E224" s="21">
        <f>IF($B224&gt;$C$5,"",($D223+Inputs!$C$7)*(1+$E$5)*$G$5)</f>
        <v/>
      </c>
      <c r="F224" s="21">
        <f>IF($B224&gt;$C$5,"",$F223+$E224)</f>
        <v/>
      </c>
      <c r="G224" s="19">
        <f>IF($B224&gt;$C$5,"",$C224-$D224)</f>
        <v/>
      </c>
      <c r="H224" s="19">
        <f>($H223+Inputs!$C$7)*(1+$E$5)*(1-$G$5)</f>
        <v/>
      </c>
    </row>
    <row r="225">
      <c r="B225" s="28" t="n">
        <v>217</v>
      </c>
      <c r="C225" s="19">
        <f>IF($B225&gt;$C$5,"",($C224+Inputs!$C$7)*(1+$E$5))</f>
        <v/>
      </c>
      <c r="D225" s="19">
        <f>IF($B225&gt;$C$5,"",($D224+Inputs!$C$7)*(1+$E$5)*(1-$G$5))</f>
        <v/>
      </c>
      <c r="E225" s="21">
        <f>IF($B225&gt;$C$5,"",($D224+Inputs!$C$7)*(1+$E$5)*$G$5)</f>
        <v/>
      </c>
      <c r="F225" s="21">
        <f>IF($B225&gt;$C$5,"",$F224+$E225)</f>
        <v/>
      </c>
      <c r="G225" s="19">
        <f>IF($B225&gt;$C$5,"",$C225-$D225)</f>
        <v/>
      </c>
      <c r="H225" s="19">
        <f>($H224+Inputs!$C$7)*(1+$E$5)*(1-$G$5)</f>
        <v/>
      </c>
    </row>
    <row r="226">
      <c r="B226" s="28" t="n">
        <v>218</v>
      </c>
      <c r="C226" s="19">
        <f>IF($B226&gt;$C$5,"",($C225+Inputs!$C$7)*(1+$E$5))</f>
        <v/>
      </c>
      <c r="D226" s="19">
        <f>IF($B226&gt;$C$5,"",($D225+Inputs!$C$7)*(1+$E$5)*(1-$G$5))</f>
        <v/>
      </c>
      <c r="E226" s="21">
        <f>IF($B226&gt;$C$5,"",($D225+Inputs!$C$7)*(1+$E$5)*$G$5)</f>
        <v/>
      </c>
      <c r="F226" s="21">
        <f>IF($B226&gt;$C$5,"",$F225+$E226)</f>
        <v/>
      </c>
      <c r="G226" s="19">
        <f>IF($B226&gt;$C$5,"",$C226-$D226)</f>
        <v/>
      </c>
      <c r="H226" s="19">
        <f>($H225+Inputs!$C$7)*(1+$E$5)*(1-$G$5)</f>
        <v/>
      </c>
    </row>
    <row r="227">
      <c r="B227" s="28" t="n">
        <v>219</v>
      </c>
      <c r="C227" s="19">
        <f>IF($B227&gt;$C$5,"",($C226+Inputs!$C$7)*(1+$E$5))</f>
        <v/>
      </c>
      <c r="D227" s="19">
        <f>IF($B227&gt;$C$5,"",($D226+Inputs!$C$7)*(1+$E$5)*(1-$G$5))</f>
        <v/>
      </c>
      <c r="E227" s="21">
        <f>IF($B227&gt;$C$5,"",($D226+Inputs!$C$7)*(1+$E$5)*$G$5)</f>
        <v/>
      </c>
      <c r="F227" s="21">
        <f>IF($B227&gt;$C$5,"",$F226+$E227)</f>
        <v/>
      </c>
      <c r="G227" s="19">
        <f>IF($B227&gt;$C$5,"",$C227-$D227)</f>
        <v/>
      </c>
      <c r="H227" s="19">
        <f>($H226+Inputs!$C$7)*(1+$E$5)*(1-$G$5)</f>
        <v/>
      </c>
    </row>
    <row r="228">
      <c r="B228" s="28" t="n">
        <v>220</v>
      </c>
      <c r="C228" s="19">
        <f>IF($B228&gt;$C$5,"",($C227+Inputs!$C$7)*(1+$E$5))</f>
        <v/>
      </c>
      <c r="D228" s="19">
        <f>IF($B228&gt;$C$5,"",($D227+Inputs!$C$7)*(1+$E$5)*(1-$G$5))</f>
        <v/>
      </c>
      <c r="E228" s="21">
        <f>IF($B228&gt;$C$5,"",($D227+Inputs!$C$7)*(1+$E$5)*$G$5)</f>
        <v/>
      </c>
      <c r="F228" s="21">
        <f>IF($B228&gt;$C$5,"",$F227+$E228)</f>
        <v/>
      </c>
      <c r="G228" s="19">
        <f>IF($B228&gt;$C$5,"",$C228-$D228)</f>
        <v/>
      </c>
      <c r="H228" s="19">
        <f>($H227+Inputs!$C$7)*(1+$E$5)*(1-$G$5)</f>
        <v/>
      </c>
    </row>
    <row r="229">
      <c r="B229" s="28" t="n">
        <v>221</v>
      </c>
      <c r="C229" s="19">
        <f>IF($B229&gt;$C$5,"",($C228+Inputs!$C$7)*(1+$E$5))</f>
        <v/>
      </c>
      <c r="D229" s="19">
        <f>IF($B229&gt;$C$5,"",($D228+Inputs!$C$7)*(1+$E$5)*(1-$G$5))</f>
        <v/>
      </c>
      <c r="E229" s="21">
        <f>IF($B229&gt;$C$5,"",($D228+Inputs!$C$7)*(1+$E$5)*$G$5)</f>
        <v/>
      </c>
      <c r="F229" s="21">
        <f>IF($B229&gt;$C$5,"",$F228+$E229)</f>
        <v/>
      </c>
      <c r="G229" s="19">
        <f>IF($B229&gt;$C$5,"",$C229-$D229)</f>
        <v/>
      </c>
      <c r="H229" s="19">
        <f>($H228+Inputs!$C$7)*(1+$E$5)*(1-$G$5)</f>
        <v/>
      </c>
    </row>
    <row r="230">
      <c r="B230" s="28" t="n">
        <v>222</v>
      </c>
      <c r="C230" s="19">
        <f>IF($B230&gt;$C$5,"",($C229+Inputs!$C$7)*(1+$E$5))</f>
        <v/>
      </c>
      <c r="D230" s="19">
        <f>IF($B230&gt;$C$5,"",($D229+Inputs!$C$7)*(1+$E$5)*(1-$G$5))</f>
        <v/>
      </c>
      <c r="E230" s="21">
        <f>IF($B230&gt;$C$5,"",($D229+Inputs!$C$7)*(1+$E$5)*$G$5)</f>
        <v/>
      </c>
      <c r="F230" s="21">
        <f>IF($B230&gt;$C$5,"",$F229+$E230)</f>
        <v/>
      </c>
      <c r="G230" s="19">
        <f>IF($B230&gt;$C$5,"",$C230-$D230)</f>
        <v/>
      </c>
      <c r="H230" s="19">
        <f>($H229+Inputs!$C$7)*(1+$E$5)*(1-$G$5)</f>
        <v/>
      </c>
    </row>
    <row r="231">
      <c r="B231" s="28" t="n">
        <v>223</v>
      </c>
      <c r="C231" s="19">
        <f>IF($B231&gt;$C$5,"",($C230+Inputs!$C$7)*(1+$E$5))</f>
        <v/>
      </c>
      <c r="D231" s="19">
        <f>IF($B231&gt;$C$5,"",($D230+Inputs!$C$7)*(1+$E$5)*(1-$G$5))</f>
        <v/>
      </c>
      <c r="E231" s="21">
        <f>IF($B231&gt;$C$5,"",($D230+Inputs!$C$7)*(1+$E$5)*$G$5)</f>
        <v/>
      </c>
      <c r="F231" s="21">
        <f>IF($B231&gt;$C$5,"",$F230+$E231)</f>
        <v/>
      </c>
      <c r="G231" s="19">
        <f>IF($B231&gt;$C$5,"",$C231-$D231)</f>
        <v/>
      </c>
      <c r="H231" s="19">
        <f>($H230+Inputs!$C$7)*(1+$E$5)*(1-$G$5)</f>
        <v/>
      </c>
    </row>
    <row r="232">
      <c r="B232" s="28" t="n">
        <v>224</v>
      </c>
      <c r="C232" s="19">
        <f>IF($B232&gt;$C$5,"",($C231+Inputs!$C$7)*(1+$E$5))</f>
        <v/>
      </c>
      <c r="D232" s="19">
        <f>IF($B232&gt;$C$5,"",($D231+Inputs!$C$7)*(1+$E$5)*(1-$G$5))</f>
        <v/>
      </c>
      <c r="E232" s="21">
        <f>IF($B232&gt;$C$5,"",($D231+Inputs!$C$7)*(1+$E$5)*$G$5)</f>
        <v/>
      </c>
      <c r="F232" s="21">
        <f>IF($B232&gt;$C$5,"",$F231+$E232)</f>
        <v/>
      </c>
      <c r="G232" s="19">
        <f>IF($B232&gt;$C$5,"",$C232-$D232)</f>
        <v/>
      </c>
      <c r="H232" s="19">
        <f>($H231+Inputs!$C$7)*(1+$E$5)*(1-$G$5)</f>
        <v/>
      </c>
    </row>
    <row r="233">
      <c r="B233" s="28" t="n">
        <v>225</v>
      </c>
      <c r="C233" s="19">
        <f>IF($B233&gt;$C$5,"",($C232+Inputs!$C$7)*(1+$E$5))</f>
        <v/>
      </c>
      <c r="D233" s="19">
        <f>IF($B233&gt;$C$5,"",($D232+Inputs!$C$7)*(1+$E$5)*(1-$G$5))</f>
        <v/>
      </c>
      <c r="E233" s="21">
        <f>IF($B233&gt;$C$5,"",($D232+Inputs!$C$7)*(1+$E$5)*$G$5)</f>
        <v/>
      </c>
      <c r="F233" s="21">
        <f>IF($B233&gt;$C$5,"",$F232+$E233)</f>
        <v/>
      </c>
      <c r="G233" s="19">
        <f>IF($B233&gt;$C$5,"",$C233-$D233)</f>
        <v/>
      </c>
      <c r="H233" s="19">
        <f>($H232+Inputs!$C$7)*(1+$E$5)*(1-$G$5)</f>
        <v/>
      </c>
    </row>
    <row r="234">
      <c r="B234" s="28" t="n">
        <v>226</v>
      </c>
      <c r="C234" s="19">
        <f>IF($B234&gt;$C$5,"",($C233+Inputs!$C$7)*(1+$E$5))</f>
        <v/>
      </c>
      <c r="D234" s="19">
        <f>IF($B234&gt;$C$5,"",($D233+Inputs!$C$7)*(1+$E$5)*(1-$G$5))</f>
        <v/>
      </c>
      <c r="E234" s="21">
        <f>IF($B234&gt;$C$5,"",($D233+Inputs!$C$7)*(1+$E$5)*$G$5)</f>
        <v/>
      </c>
      <c r="F234" s="21">
        <f>IF($B234&gt;$C$5,"",$F233+$E234)</f>
        <v/>
      </c>
      <c r="G234" s="19">
        <f>IF($B234&gt;$C$5,"",$C234-$D234)</f>
        <v/>
      </c>
      <c r="H234" s="19">
        <f>($H233+Inputs!$C$7)*(1+$E$5)*(1-$G$5)</f>
        <v/>
      </c>
    </row>
    <row r="235">
      <c r="B235" s="28" t="n">
        <v>227</v>
      </c>
      <c r="C235" s="19">
        <f>IF($B235&gt;$C$5,"",($C234+Inputs!$C$7)*(1+$E$5))</f>
        <v/>
      </c>
      <c r="D235" s="19">
        <f>IF($B235&gt;$C$5,"",($D234+Inputs!$C$7)*(1+$E$5)*(1-$G$5))</f>
        <v/>
      </c>
      <c r="E235" s="21">
        <f>IF($B235&gt;$C$5,"",($D234+Inputs!$C$7)*(1+$E$5)*$G$5)</f>
        <v/>
      </c>
      <c r="F235" s="21">
        <f>IF($B235&gt;$C$5,"",$F234+$E235)</f>
        <v/>
      </c>
      <c r="G235" s="19">
        <f>IF($B235&gt;$C$5,"",$C235-$D235)</f>
        <v/>
      </c>
      <c r="H235" s="19">
        <f>($H234+Inputs!$C$7)*(1+$E$5)*(1-$G$5)</f>
        <v/>
      </c>
    </row>
    <row r="236">
      <c r="B236" s="28" t="n">
        <v>228</v>
      </c>
      <c r="C236" s="19">
        <f>IF($B236&gt;$C$5,"",($C235+Inputs!$C$7)*(1+$E$5))</f>
        <v/>
      </c>
      <c r="D236" s="19">
        <f>IF($B236&gt;$C$5,"",($D235+Inputs!$C$7)*(1+$E$5)*(1-$G$5))</f>
        <v/>
      </c>
      <c r="E236" s="21">
        <f>IF($B236&gt;$C$5,"",($D235+Inputs!$C$7)*(1+$E$5)*$G$5)</f>
        <v/>
      </c>
      <c r="F236" s="21">
        <f>IF($B236&gt;$C$5,"",$F235+$E236)</f>
        <v/>
      </c>
      <c r="G236" s="19">
        <f>IF($B236&gt;$C$5,"",$C236-$D236)</f>
        <v/>
      </c>
      <c r="H236" s="19">
        <f>($H235+Inputs!$C$7)*(1+$E$5)*(1-$G$5)</f>
        <v/>
      </c>
    </row>
    <row r="237">
      <c r="B237" s="28" t="n">
        <v>229</v>
      </c>
      <c r="C237" s="19">
        <f>IF($B237&gt;$C$5,"",($C236+Inputs!$C$7)*(1+$E$5))</f>
        <v/>
      </c>
      <c r="D237" s="19">
        <f>IF($B237&gt;$C$5,"",($D236+Inputs!$C$7)*(1+$E$5)*(1-$G$5))</f>
        <v/>
      </c>
      <c r="E237" s="21">
        <f>IF($B237&gt;$C$5,"",($D236+Inputs!$C$7)*(1+$E$5)*$G$5)</f>
        <v/>
      </c>
      <c r="F237" s="21">
        <f>IF($B237&gt;$C$5,"",$F236+$E237)</f>
        <v/>
      </c>
      <c r="G237" s="19">
        <f>IF($B237&gt;$C$5,"",$C237-$D237)</f>
        <v/>
      </c>
      <c r="H237" s="19">
        <f>($H236+Inputs!$C$7)*(1+$E$5)*(1-$G$5)</f>
        <v/>
      </c>
    </row>
    <row r="238">
      <c r="B238" s="28" t="n">
        <v>230</v>
      </c>
      <c r="C238" s="19">
        <f>IF($B238&gt;$C$5,"",($C237+Inputs!$C$7)*(1+$E$5))</f>
        <v/>
      </c>
      <c r="D238" s="19">
        <f>IF($B238&gt;$C$5,"",($D237+Inputs!$C$7)*(1+$E$5)*(1-$G$5))</f>
        <v/>
      </c>
      <c r="E238" s="21">
        <f>IF($B238&gt;$C$5,"",($D237+Inputs!$C$7)*(1+$E$5)*$G$5)</f>
        <v/>
      </c>
      <c r="F238" s="21">
        <f>IF($B238&gt;$C$5,"",$F237+$E238)</f>
        <v/>
      </c>
      <c r="G238" s="19">
        <f>IF($B238&gt;$C$5,"",$C238-$D238)</f>
        <v/>
      </c>
      <c r="H238" s="19">
        <f>($H237+Inputs!$C$7)*(1+$E$5)*(1-$G$5)</f>
        <v/>
      </c>
    </row>
    <row r="239">
      <c r="B239" s="28" t="n">
        <v>231</v>
      </c>
      <c r="C239" s="19">
        <f>IF($B239&gt;$C$5,"",($C238+Inputs!$C$7)*(1+$E$5))</f>
        <v/>
      </c>
      <c r="D239" s="19">
        <f>IF($B239&gt;$C$5,"",($D238+Inputs!$C$7)*(1+$E$5)*(1-$G$5))</f>
        <v/>
      </c>
      <c r="E239" s="21">
        <f>IF($B239&gt;$C$5,"",($D238+Inputs!$C$7)*(1+$E$5)*$G$5)</f>
        <v/>
      </c>
      <c r="F239" s="21">
        <f>IF($B239&gt;$C$5,"",$F238+$E239)</f>
        <v/>
      </c>
      <c r="G239" s="19">
        <f>IF($B239&gt;$C$5,"",$C239-$D239)</f>
        <v/>
      </c>
      <c r="H239" s="19">
        <f>($H238+Inputs!$C$7)*(1+$E$5)*(1-$G$5)</f>
        <v/>
      </c>
    </row>
    <row r="240">
      <c r="B240" s="28" t="n">
        <v>232</v>
      </c>
      <c r="C240" s="19">
        <f>IF($B240&gt;$C$5,"",($C239+Inputs!$C$7)*(1+$E$5))</f>
        <v/>
      </c>
      <c r="D240" s="19">
        <f>IF($B240&gt;$C$5,"",($D239+Inputs!$C$7)*(1+$E$5)*(1-$G$5))</f>
        <v/>
      </c>
      <c r="E240" s="21">
        <f>IF($B240&gt;$C$5,"",($D239+Inputs!$C$7)*(1+$E$5)*$G$5)</f>
        <v/>
      </c>
      <c r="F240" s="21">
        <f>IF($B240&gt;$C$5,"",$F239+$E240)</f>
        <v/>
      </c>
      <c r="G240" s="19">
        <f>IF($B240&gt;$C$5,"",$C240-$D240)</f>
        <v/>
      </c>
      <c r="H240" s="19">
        <f>($H239+Inputs!$C$7)*(1+$E$5)*(1-$G$5)</f>
        <v/>
      </c>
    </row>
    <row r="241">
      <c r="B241" s="28" t="n">
        <v>233</v>
      </c>
      <c r="C241" s="19">
        <f>IF($B241&gt;$C$5,"",($C240+Inputs!$C$7)*(1+$E$5))</f>
        <v/>
      </c>
      <c r="D241" s="19">
        <f>IF($B241&gt;$C$5,"",($D240+Inputs!$C$7)*(1+$E$5)*(1-$G$5))</f>
        <v/>
      </c>
      <c r="E241" s="21">
        <f>IF($B241&gt;$C$5,"",($D240+Inputs!$C$7)*(1+$E$5)*$G$5)</f>
        <v/>
      </c>
      <c r="F241" s="21">
        <f>IF($B241&gt;$C$5,"",$F240+$E241)</f>
        <v/>
      </c>
      <c r="G241" s="19">
        <f>IF($B241&gt;$C$5,"",$C241-$D241)</f>
        <v/>
      </c>
      <c r="H241" s="19">
        <f>($H240+Inputs!$C$7)*(1+$E$5)*(1-$G$5)</f>
        <v/>
      </c>
    </row>
    <row r="242">
      <c r="B242" s="28" t="n">
        <v>234</v>
      </c>
      <c r="C242" s="19">
        <f>IF($B242&gt;$C$5,"",($C241+Inputs!$C$7)*(1+$E$5))</f>
        <v/>
      </c>
      <c r="D242" s="19">
        <f>IF($B242&gt;$C$5,"",($D241+Inputs!$C$7)*(1+$E$5)*(1-$G$5))</f>
        <v/>
      </c>
      <c r="E242" s="21">
        <f>IF($B242&gt;$C$5,"",($D241+Inputs!$C$7)*(1+$E$5)*$G$5)</f>
        <v/>
      </c>
      <c r="F242" s="21">
        <f>IF($B242&gt;$C$5,"",$F241+$E242)</f>
        <v/>
      </c>
      <c r="G242" s="19">
        <f>IF($B242&gt;$C$5,"",$C242-$D242)</f>
        <v/>
      </c>
      <c r="H242" s="19">
        <f>($H241+Inputs!$C$7)*(1+$E$5)*(1-$G$5)</f>
        <v/>
      </c>
    </row>
    <row r="243">
      <c r="B243" s="28" t="n">
        <v>235</v>
      </c>
      <c r="C243" s="19">
        <f>IF($B243&gt;$C$5,"",($C242+Inputs!$C$7)*(1+$E$5))</f>
        <v/>
      </c>
      <c r="D243" s="19">
        <f>IF($B243&gt;$C$5,"",($D242+Inputs!$C$7)*(1+$E$5)*(1-$G$5))</f>
        <v/>
      </c>
      <c r="E243" s="21">
        <f>IF($B243&gt;$C$5,"",($D242+Inputs!$C$7)*(1+$E$5)*$G$5)</f>
        <v/>
      </c>
      <c r="F243" s="21">
        <f>IF($B243&gt;$C$5,"",$F242+$E243)</f>
        <v/>
      </c>
      <c r="G243" s="19">
        <f>IF($B243&gt;$C$5,"",$C243-$D243)</f>
        <v/>
      </c>
      <c r="H243" s="19">
        <f>($H242+Inputs!$C$7)*(1+$E$5)*(1-$G$5)</f>
        <v/>
      </c>
    </row>
    <row r="244">
      <c r="B244" s="28" t="n">
        <v>236</v>
      </c>
      <c r="C244" s="19">
        <f>IF($B244&gt;$C$5,"",($C243+Inputs!$C$7)*(1+$E$5))</f>
        <v/>
      </c>
      <c r="D244" s="19">
        <f>IF($B244&gt;$C$5,"",($D243+Inputs!$C$7)*(1+$E$5)*(1-$G$5))</f>
        <v/>
      </c>
      <c r="E244" s="21">
        <f>IF($B244&gt;$C$5,"",($D243+Inputs!$C$7)*(1+$E$5)*$G$5)</f>
        <v/>
      </c>
      <c r="F244" s="21">
        <f>IF($B244&gt;$C$5,"",$F243+$E244)</f>
        <v/>
      </c>
      <c r="G244" s="19">
        <f>IF($B244&gt;$C$5,"",$C244-$D244)</f>
        <v/>
      </c>
      <c r="H244" s="19">
        <f>($H243+Inputs!$C$7)*(1+$E$5)*(1-$G$5)</f>
        <v/>
      </c>
    </row>
    <row r="245">
      <c r="B245" s="28" t="n">
        <v>237</v>
      </c>
      <c r="C245" s="19">
        <f>IF($B245&gt;$C$5,"",($C244+Inputs!$C$7)*(1+$E$5))</f>
        <v/>
      </c>
      <c r="D245" s="19">
        <f>IF($B245&gt;$C$5,"",($D244+Inputs!$C$7)*(1+$E$5)*(1-$G$5))</f>
        <v/>
      </c>
      <c r="E245" s="21">
        <f>IF($B245&gt;$C$5,"",($D244+Inputs!$C$7)*(1+$E$5)*$G$5)</f>
        <v/>
      </c>
      <c r="F245" s="21">
        <f>IF($B245&gt;$C$5,"",$F244+$E245)</f>
        <v/>
      </c>
      <c r="G245" s="19">
        <f>IF($B245&gt;$C$5,"",$C245-$D245)</f>
        <v/>
      </c>
      <c r="H245" s="19">
        <f>($H244+Inputs!$C$7)*(1+$E$5)*(1-$G$5)</f>
        <v/>
      </c>
    </row>
    <row r="246">
      <c r="B246" s="28" t="n">
        <v>238</v>
      </c>
      <c r="C246" s="19">
        <f>IF($B246&gt;$C$5,"",($C245+Inputs!$C$7)*(1+$E$5))</f>
        <v/>
      </c>
      <c r="D246" s="19">
        <f>IF($B246&gt;$C$5,"",($D245+Inputs!$C$7)*(1+$E$5)*(1-$G$5))</f>
        <v/>
      </c>
      <c r="E246" s="21">
        <f>IF($B246&gt;$C$5,"",($D245+Inputs!$C$7)*(1+$E$5)*$G$5)</f>
        <v/>
      </c>
      <c r="F246" s="21">
        <f>IF($B246&gt;$C$5,"",$F245+$E246)</f>
        <v/>
      </c>
      <c r="G246" s="19">
        <f>IF($B246&gt;$C$5,"",$C246-$D246)</f>
        <v/>
      </c>
      <c r="H246" s="19">
        <f>($H245+Inputs!$C$7)*(1+$E$5)*(1-$G$5)</f>
        <v/>
      </c>
    </row>
    <row r="247">
      <c r="B247" s="28" t="n">
        <v>239</v>
      </c>
      <c r="C247" s="19">
        <f>IF($B247&gt;$C$5,"",($C246+Inputs!$C$7)*(1+$E$5))</f>
        <v/>
      </c>
      <c r="D247" s="19">
        <f>IF($B247&gt;$C$5,"",($D246+Inputs!$C$7)*(1+$E$5)*(1-$G$5))</f>
        <v/>
      </c>
      <c r="E247" s="21">
        <f>IF($B247&gt;$C$5,"",($D246+Inputs!$C$7)*(1+$E$5)*$G$5)</f>
        <v/>
      </c>
      <c r="F247" s="21">
        <f>IF($B247&gt;$C$5,"",$F246+$E247)</f>
        <v/>
      </c>
      <c r="G247" s="19">
        <f>IF($B247&gt;$C$5,"",$C247-$D247)</f>
        <v/>
      </c>
      <c r="H247" s="19">
        <f>($H246+Inputs!$C$7)*(1+$E$5)*(1-$G$5)</f>
        <v/>
      </c>
    </row>
    <row r="248">
      <c r="B248" s="28" t="n">
        <v>240</v>
      </c>
      <c r="C248" s="19">
        <f>IF($B248&gt;$C$5,"",($C247+Inputs!$C$7)*(1+$E$5))</f>
        <v/>
      </c>
      <c r="D248" s="19">
        <f>IF($B248&gt;$C$5,"",($D247+Inputs!$C$7)*(1+$E$5)*(1-$G$5))</f>
        <v/>
      </c>
      <c r="E248" s="21">
        <f>IF($B248&gt;$C$5,"",($D247+Inputs!$C$7)*(1+$E$5)*$G$5)</f>
        <v/>
      </c>
      <c r="F248" s="21">
        <f>IF($B248&gt;$C$5,"",$F247+$E248)</f>
        <v/>
      </c>
      <c r="G248" s="19">
        <f>IF($B248&gt;$C$5,"",$C248-$D248)</f>
        <v/>
      </c>
      <c r="H248" s="19">
        <f>($H247+Inputs!$C$7)*(1+$E$5)*(1-$G$5)</f>
        <v/>
      </c>
    </row>
    <row r="249">
      <c r="B249" s="28" t="n">
        <v>241</v>
      </c>
      <c r="C249" s="19">
        <f>IF($B249&gt;$C$5,"",($C248+Inputs!$C$7)*(1+$E$5))</f>
        <v/>
      </c>
      <c r="D249" s="19">
        <f>IF($B249&gt;$C$5,"",($D248+Inputs!$C$7)*(1+$E$5)*(1-$G$5))</f>
        <v/>
      </c>
      <c r="E249" s="21">
        <f>IF($B249&gt;$C$5,"",($D248+Inputs!$C$7)*(1+$E$5)*$G$5)</f>
        <v/>
      </c>
      <c r="F249" s="21">
        <f>IF($B249&gt;$C$5,"",$F248+$E249)</f>
        <v/>
      </c>
      <c r="G249" s="19">
        <f>IF($B249&gt;$C$5,"",$C249-$D249)</f>
        <v/>
      </c>
      <c r="H249" s="19">
        <f>($H248+Inputs!$C$7)*(1+$E$5)*(1-$G$5)</f>
        <v/>
      </c>
    </row>
    <row r="250">
      <c r="B250" s="28" t="n">
        <v>242</v>
      </c>
      <c r="C250" s="19">
        <f>IF($B250&gt;$C$5,"",($C249+Inputs!$C$7)*(1+$E$5))</f>
        <v/>
      </c>
      <c r="D250" s="19">
        <f>IF($B250&gt;$C$5,"",($D249+Inputs!$C$7)*(1+$E$5)*(1-$G$5))</f>
        <v/>
      </c>
      <c r="E250" s="21">
        <f>IF($B250&gt;$C$5,"",($D249+Inputs!$C$7)*(1+$E$5)*$G$5)</f>
        <v/>
      </c>
      <c r="F250" s="21">
        <f>IF($B250&gt;$C$5,"",$F249+$E250)</f>
        <v/>
      </c>
      <c r="G250" s="19">
        <f>IF($B250&gt;$C$5,"",$C250-$D250)</f>
        <v/>
      </c>
      <c r="H250" s="19">
        <f>($H249+Inputs!$C$7)*(1+$E$5)*(1-$G$5)</f>
        <v/>
      </c>
    </row>
    <row r="251">
      <c r="B251" s="28" t="n">
        <v>243</v>
      </c>
      <c r="C251" s="19">
        <f>IF($B251&gt;$C$5,"",($C250+Inputs!$C$7)*(1+$E$5))</f>
        <v/>
      </c>
      <c r="D251" s="19">
        <f>IF($B251&gt;$C$5,"",($D250+Inputs!$C$7)*(1+$E$5)*(1-$G$5))</f>
        <v/>
      </c>
      <c r="E251" s="21">
        <f>IF($B251&gt;$C$5,"",($D250+Inputs!$C$7)*(1+$E$5)*$G$5)</f>
        <v/>
      </c>
      <c r="F251" s="21">
        <f>IF($B251&gt;$C$5,"",$F250+$E251)</f>
        <v/>
      </c>
      <c r="G251" s="19">
        <f>IF($B251&gt;$C$5,"",$C251-$D251)</f>
        <v/>
      </c>
      <c r="H251" s="19">
        <f>($H250+Inputs!$C$7)*(1+$E$5)*(1-$G$5)</f>
        <v/>
      </c>
    </row>
    <row r="252">
      <c r="B252" s="28" t="n">
        <v>244</v>
      </c>
      <c r="C252" s="19">
        <f>IF($B252&gt;$C$5,"",($C251+Inputs!$C$7)*(1+$E$5))</f>
        <v/>
      </c>
      <c r="D252" s="19">
        <f>IF($B252&gt;$C$5,"",($D251+Inputs!$C$7)*(1+$E$5)*(1-$G$5))</f>
        <v/>
      </c>
      <c r="E252" s="21">
        <f>IF($B252&gt;$C$5,"",($D251+Inputs!$C$7)*(1+$E$5)*$G$5)</f>
        <v/>
      </c>
      <c r="F252" s="21">
        <f>IF($B252&gt;$C$5,"",$F251+$E252)</f>
        <v/>
      </c>
      <c r="G252" s="19">
        <f>IF($B252&gt;$C$5,"",$C252-$D252)</f>
        <v/>
      </c>
      <c r="H252" s="19">
        <f>($H251+Inputs!$C$7)*(1+$E$5)*(1-$G$5)</f>
        <v/>
      </c>
    </row>
    <row r="253">
      <c r="B253" s="28" t="n">
        <v>245</v>
      </c>
      <c r="C253" s="19">
        <f>IF($B253&gt;$C$5,"",($C252+Inputs!$C$7)*(1+$E$5))</f>
        <v/>
      </c>
      <c r="D253" s="19">
        <f>IF($B253&gt;$C$5,"",($D252+Inputs!$C$7)*(1+$E$5)*(1-$G$5))</f>
        <v/>
      </c>
      <c r="E253" s="21">
        <f>IF($B253&gt;$C$5,"",($D252+Inputs!$C$7)*(1+$E$5)*$G$5)</f>
        <v/>
      </c>
      <c r="F253" s="21">
        <f>IF($B253&gt;$C$5,"",$F252+$E253)</f>
        <v/>
      </c>
      <c r="G253" s="19">
        <f>IF($B253&gt;$C$5,"",$C253-$D253)</f>
        <v/>
      </c>
      <c r="H253" s="19">
        <f>($H252+Inputs!$C$7)*(1+$E$5)*(1-$G$5)</f>
        <v/>
      </c>
    </row>
    <row r="254">
      <c r="B254" s="28" t="n">
        <v>246</v>
      </c>
      <c r="C254" s="19">
        <f>IF($B254&gt;$C$5,"",($C253+Inputs!$C$7)*(1+$E$5))</f>
        <v/>
      </c>
      <c r="D254" s="19">
        <f>IF($B254&gt;$C$5,"",($D253+Inputs!$C$7)*(1+$E$5)*(1-$G$5))</f>
        <v/>
      </c>
      <c r="E254" s="21">
        <f>IF($B254&gt;$C$5,"",($D253+Inputs!$C$7)*(1+$E$5)*$G$5)</f>
        <v/>
      </c>
      <c r="F254" s="21">
        <f>IF($B254&gt;$C$5,"",$F253+$E254)</f>
        <v/>
      </c>
      <c r="G254" s="19">
        <f>IF($B254&gt;$C$5,"",$C254-$D254)</f>
        <v/>
      </c>
      <c r="H254" s="19">
        <f>($H253+Inputs!$C$7)*(1+$E$5)*(1-$G$5)</f>
        <v/>
      </c>
    </row>
    <row r="255">
      <c r="B255" s="28" t="n">
        <v>247</v>
      </c>
      <c r="C255" s="19">
        <f>IF($B255&gt;$C$5,"",($C254+Inputs!$C$7)*(1+$E$5))</f>
        <v/>
      </c>
      <c r="D255" s="19">
        <f>IF($B255&gt;$C$5,"",($D254+Inputs!$C$7)*(1+$E$5)*(1-$G$5))</f>
        <v/>
      </c>
      <c r="E255" s="21">
        <f>IF($B255&gt;$C$5,"",($D254+Inputs!$C$7)*(1+$E$5)*$G$5)</f>
        <v/>
      </c>
      <c r="F255" s="21">
        <f>IF($B255&gt;$C$5,"",$F254+$E255)</f>
        <v/>
      </c>
      <c r="G255" s="19">
        <f>IF($B255&gt;$C$5,"",$C255-$D255)</f>
        <v/>
      </c>
      <c r="H255" s="19">
        <f>($H254+Inputs!$C$7)*(1+$E$5)*(1-$G$5)</f>
        <v/>
      </c>
    </row>
    <row r="256">
      <c r="B256" s="28" t="n">
        <v>248</v>
      </c>
      <c r="C256" s="19">
        <f>IF($B256&gt;$C$5,"",($C255+Inputs!$C$7)*(1+$E$5))</f>
        <v/>
      </c>
      <c r="D256" s="19">
        <f>IF($B256&gt;$C$5,"",($D255+Inputs!$C$7)*(1+$E$5)*(1-$G$5))</f>
        <v/>
      </c>
      <c r="E256" s="21">
        <f>IF($B256&gt;$C$5,"",($D255+Inputs!$C$7)*(1+$E$5)*$G$5)</f>
        <v/>
      </c>
      <c r="F256" s="21">
        <f>IF($B256&gt;$C$5,"",$F255+$E256)</f>
        <v/>
      </c>
      <c r="G256" s="19">
        <f>IF($B256&gt;$C$5,"",$C256-$D256)</f>
        <v/>
      </c>
      <c r="H256" s="19">
        <f>($H255+Inputs!$C$7)*(1+$E$5)*(1-$G$5)</f>
        <v/>
      </c>
    </row>
    <row r="257">
      <c r="B257" s="28" t="n">
        <v>249</v>
      </c>
      <c r="C257" s="19">
        <f>IF($B257&gt;$C$5,"",($C256+Inputs!$C$7)*(1+$E$5))</f>
        <v/>
      </c>
      <c r="D257" s="19">
        <f>IF($B257&gt;$C$5,"",($D256+Inputs!$C$7)*(1+$E$5)*(1-$G$5))</f>
        <v/>
      </c>
      <c r="E257" s="21">
        <f>IF($B257&gt;$C$5,"",($D256+Inputs!$C$7)*(1+$E$5)*$G$5)</f>
        <v/>
      </c>
      <c r="F257" s="21">
        <f>IF($B257&gt;$C$5,"",$F256+$E257)</f>
        <v/>
      </c>
      <c r="G257" s="19">
        <f>IF($B257&gt;$C$5,"",$C257-$D257)</f>
        <v/>
      </c>
      <c r="H257" s="19">
        <f>($H256+Inputs!$C$7)*(1+$E$5)*(1-$G$5)</f>
        <v/>
      </c>
    </row>
    <row r="258">
      <c r="B258" s="28" t="n">
        <v>250</v>
      </c>
      <c r="C258" s="19">
        <f>IF($B258&gt;$C$5,"",($C257+Inputs!$C$7)*(1+$E$5))</f>
        <v/>
      </c>
      <c r="D258" s="19">
        <f>IF($B258&gt;$C$5,"",($D257+Inputs!$C$7)*(1+$E$5)*(1-$G$5))</f>
        <v/>
      </c>
      <c r="E258" s="21">
        <f>IF($B258&gt;$C$5,"",($D257+Inputs!$C$7)*(1+$E$5)*$G$5)</f>
        <v/>
      </c>
      <c r="F258" s="21">
        <f>IF($B258&gt;$C$5,"",$F257+$E258)</f>
        <v/>
      </c>
      <c r="G258" s="19">
        <f>IF($B258&gt;$C$5,"",$C258-$D258)</f>
        <v/>
      </c>
      <c r="H258" s="19">
        <f>($H257+Inputs!$C$7)*(1+$E$5)*(1-$G$5)</f>
        <v/>
      </c>
    </row>
    <row r="259">
      <c r="B259" s="28" t="n">
        <v>251</v>
      </c>
      <c r="C259" s="19">
        <f>IF($B259&gt;$C$5,"",($C258+Inputs!$C$7)*(1+$E$5))</f>
        <v/>
      </c>
      <c r="D259" s="19">
        <f>IF($B259&gt;$C$5,"",($D258+Inputs!$C$7)*(1+$E$5)*(1-$G$5))</f>
        <v/>
      </c>
      <c r="E259" s="21">
        <f>IF($B259&gt;$C$5,"",($D258+Inputs!$C$7)*(1+$E$5)*$G$5)</f>
        <v/>
      </c>
      <c r="F259" s="21">
        <f>IF($B259&gt;$C$5,"",$F258+$E259)</f>
        <v/>
      </c>
      <c r="G259" s="19">
        <f>IF($B259&gt;$C$5,"",$C259-$D259)</f>
        <v/>
      </c>
      <c r="H259" s="19">
        <f>($H258+Inputs!$C$7)*(1+$E$5)*(1-$G$5)</f>
        <v/>
      </c>
    </row>
    <row r="260">
      <c r="B260" s="28" t="n">
        <v>252</v>
      </c>
      <c r="C260" s="19">
        <f>IF($B260&gt;$C$5,"",($C259+Inputs!$C$7)*(1+$E$5))</f>
        <v/>
      </c>
      <c r="D260" s="19">
        <f>IF($B260&gt;$C$5,"",($D259+Inputs!$C$7)*(1+$E$5)*(1-$G$5))</f>
        <v/>
      </c>
      <c r="E260" s="21">
        <f>IF($B260&gt;$C$5,"",($D259+Inputs!$C$7)*(1+$E$5)*$G$5)</f>
        <v/>
      </c>
      <c r="F260" s="21">
        <f>IF($B260&gt;$C$5,"",$F259+$E260)</f>
        <v/>
      </c>
      <c r="G260" s="19">
        <f>IF($B260&gt;$C$5,"",$C260-$D260)</f>
        <v/>
      </c>
      <c r="H260" s="19">
        <f>($H259+Inputs!$C$7)*(1+$E$5)*(1-$G$5)</f>
        <v/>
      </c>
    </row>
    <row r="261">
      <c r="B261" s="28" t="n">
        <v>253</v>
      </c>
      <c r="C261" s="19">
        <f>IF($B261&gt;$C$5,"",($C260+Inputs!$C$7)*(1+$E$5))</f>
        <v/>
      </c>
      <c r="D261" s="19">
        <f>IF($B261&gt;$C$5,"",($D260+Inputs!$C$7)*(1+$E$5)*(1-$G$5))</f>
        <v/>
      </c>
      <c r="E261" s="21">
        <f>IF($B261&gt;$C$5,"",($D260+Inputs!$C$7)*(1+$E$5)*$G$5)</f>
        <v/>
      </c>
      <c r="F261" s="21">
        <f>IF($B261&gt;$C$5,"",$F260+$E261)</f>
        <v/>
      </c>
      <c r="G261" s="19">
        <f>IF($B261&gt;$C$5,"",$C261-$D261)</f>
        <v/>
      </c>
      <c r="H261" s="19">
        <f>($H260+Inputs!$C$7)*(1+$E$5)*(1-$G$5)</f>
        <v/>
      </c>
    </row>
    <row r="262">
      <c r="B262" s="28" t="n">
        <v>254</v>
      </c>
      <c r="C262" s="19">
        <f>IF($B262&gt;$C$5,"",($C261+Inputs!$C$7)*(1+$E$5))</f>
        <v/>
      </c>
      <c r="D262" s="19">
        <f>IF($B262&gt;$C$5,"",($D261+Inputs!$C$7)*(1+$E$5)*(1-$G$5))</f>
        <v/>
      </c>
      <c r="E262" s="21">
        <f>IF($B262&gt;$C$5,"",($D261+Inputs!$C$7)*(1+$E$5)*$G$5)</f>
        <v/>
      </c>
      <c r="F262" s="21">
        <f>IF($B262&gt;$C$5,"",$F261+$E262)</f>
        <v/>
      </c>
      <c r="G262" s="19">
        <f>IF($B262&gt;$C$5,"",$C262-$D262)</f>
        <v/>
      </c>
      <c r="H262" s="19">
        <f>($H261+Inputs!$C$7)*(1+$E$5)*(1-$G$5)</f>
        <v/>
      </c>
    </row>
    <row r="263">
      <c r="B263" s="28" t="n">
        <v>255</v>
      </c>
      <c r="C263" s="19">
        <f>IF($B263&gt;$C$5,"",($C262+Inputs!$C$7)*(1+$E$5))</f>
        <v/>
      </c>
      <c r="D263" s="19">
        <f>IF($B263&gt;$C$5,"",($D262+Inputs!$C$7)*(1+$E$5)*(1-$G$5))</f>
        <v/>
      </c>
      <c r="E263" s="21">
        <f>IF($B263&gt;$C$5,"",($D262+Inputs!$C$7)*(1+$E$5)*$G$5)</f>
        <v/>
      </c>
      <c r="F263" s="21">
        <f>IF($B263&gt;$C$5,"",$F262+$E263)</f>
        <v/>
      </c>
      <c r="G263" s="19">
        <f>IF($B263&gt;$C$5,"",$C263-$D263)</f>
        <v/>
      </c>
      <c r="H263" s="19">
        <f>($H262+Inputs!$C$7)*(1+$E$5)*(1-$G$5)</f>
        <v/>
      </c>
    </row>
    <row r="264">
      <c r="B264" s="28" t="n">
        <v>256</v>
      </c>
      <c r="C264" s="19">
        <f>IF($B264&gt;$C$5,"",($C263+Inputs!$C$7)*(1+$E$5))</f>
        <v/>
      </c>
      <c r="D264" s="19">
        <f>IF($B264&gt;$C$5,"",($D263+Inputs!$C$7)*(1+$E$5)*(1-$G$5))</f>
        <v/>
      </c>
      <c r="E264" s="21">
        <f>IF($B264&gt;$C$5,"",($D263+Inputs!$C$7)*(1+$E$5)*$G$5)</f>
        <v/>
      </c>
      <c r="F264" s="21">
        <f>IF($B264&gt;$C$5,"",$F263+$E264)</f>
        <v/>
      </c>
      <c r="G264" s="19">
        <f>IF($B264&gt;$C$5,"",$C264-$D264)</f>
        <v/>
      </c>
      <c r="H264" s="19">
        <f>($H263+Inputs!$C$7)*(1+$E$5)*(1-$G$5)</f>
        <v/>
      </c>
    </row>
    <row r="265">
      <c r="B265" s="28" t="n">
        <v>257</v>
      </c>
      <c r="C265" s="19">
        <f>IF($B265&gt;$C$5,"",($C264+Inputs!$C$7)*(1+$E$5))</f>
        <v/>
      </c>
      <c r="D265" s="19">
        <f>IF($B265&gt;$C$5,"",($D264+Inputs!$C$7)*(1+$E$5)*(1-$G$5))</f>
        <v/>
      </c>
      <c r="E265" s="21">
        <f>IF($B265&gt;$C$5,"",($D264+Inputs!$C$7)*(1+$E$5)*$G$5)</f>
        <v/>
      </c>
      <c r="F265" s="21">
        <f>IF($B265&gt;$C$5,"",$F264+$E265)</f>
        <v/>
      </c>
      <c r="G265" s="19">
        <f>IF($B265&gt;$C$5,"",$C265-$D265)</f>
        <v/>
      </c>
      <c r="H265" s="19">
        <f>($H264+Inputs!$C$7)*(1+$E$5)*(1-$G$5)</f>
        <v/>
      </c>
    </row>
    <row r="266">
      <c r="B266" s="28" t="n">
        <v>258</v>
      </c>
      <c r="C266" s="19">
        <f>IF($B266&gt;$C$5,"",($C265+Inputs!$C$7)*(1+$E$5))</f>
        <v/>
      </c>
      <c r="D266" s="19">
        <f>IF($B266&gt;$C$5,"",($D265+Inputs!$C$7)*(1+$E$5)*(1-$G$5))</f>
        <v/>
      </c>
      <c r="E266" s="21">
        <f>IF($B266&gt;$C$5,"",($D265+Inputs!$C$7)*(1+$E$5)*$G$5)</f>
        <v/>
      </c>
      <c r="F266" s="21">
        <f>IF($B266&gt;$C$5,"",$F265+$E266)</f>
        <v/>
      </c>
      <c r="G266" s="19">
        <f>IF($B266&gt;$C$5,"",$C266-$D266)</f>
        <v/>
      </c>
      <c r="H266" s="19">
        <f>($H265+Inputs!$C$7)*(1+$E$5)*(1-$G$5)</f>
        <v/>
      </c>
    </row>
    <row r="267">
      <c r="B267" s="28" t="n">
        <v>259</v>
      </c>
      <c r="C267" s="19">
        <f>IF($B267&gt;$C$5,"",($C266+Inputs!$C$7)*(1+$E$5))</f>
        <v/>
      </c>
      <c r="D267" s="19">
        <f>IF($B267&gt;$C$5,"",($D266+Inputs!$C$7)*(1+$E$5)*(1-$G$5))</f>
        <v/>
      </c>
      <c r="E267" s="21">
        <f>IF($B267&gt;$C$5,"",($D266+Inputs!$C$7)*(1+$E$5)*$G$5)</f>
        <v/>
      </c>
      <c r="F267" s="21">
        <f>IF($B267&gt;$C$5,"",$F266+$E267)</f>
        <v/>
      </c>
      <c r="G267" s="19">
        <f>IF($B267&gt;$C$5,"",$C267-$D267)</f>
        <v/>
      </c>
      <c r="H267" s="19">
        <f>($H266+Inputs!$C$7)*(1+$E$5)*(1-$G$5)</f>
        <v/>
      </c>
    </row>
    <row r="268">
      <c r="B268" s="28" t="n">
        <v>260</v>
      </c>
      <c r="C268" s="19">
        <f>IF($B268&gt;$C$5,"",($C267+Inputs!$C$7)*(1+$E$5))</f>
        <v/>
      </c>
      <c r="D268" s="19">
        <f>IF($B268&gt;$C$5,"",($D267+Inputs!$C$7)*(1+$E$5)*(1-$G$5))</f>
        <v/>
      </c>
      <c r="E268" s="21">
        <f>IF($B268&gt;$C$5,"",($D267+Inputs!$C$7)*(1+$E$5)*$G$5)</f>
        <v/>
      </c>
      <c r="F268" s="21">
        <f>IF($B268&gt;$C$5,"",$F267+$E268)</f>
        <v/>
      </c>
      <c r="G268" s="19">
        <f>IF($B268&gt;$C$5,"",$C268-$D268)</f>
        <v/>
      </c>
      <c r="H268" s="19">
        <f>($H267+Inputs!$C$7)*(1+$E$5)*(1-$G$5)</f>
        <v/>
      </c>
    </row>
    <row r="269">
      <c r="B269" s="28" t="n">
        <v>261</v>
      </c>
      <c r="C269" s="19">
        <f>IF($B269&gt;$C$5,"",($C268+Inputs!$C$7)*(1+$E$5))</f>
        <v/>
      </c>
      <c r="D269" s="19">
        <f>IF($B269&gt;$C$5,"",($D268+Inputs!$C$7)*(1+$E$5)*(1-$G$5))</f>
        <v/>
      </c>
      <c r="E269" s="21">
        <f>IF($B269&gt;$C$5,"",($D268+Inputs!$C$7)*(1+$E$5)*$G$5)</f>
        <v/>
      </c>
      <c r="F269" s="21">
        <f>IF($B269&gt;$C$5,"",$F268+$E269)</f>
        <v/>
      </c>
      <c r="G269" s="19">
        <f>IF($B269&gt;$C$5,"",$C269-$D269)</f>
        <v/>
      </c>
      <c r="H269" s="19">
        <f>($H268+Inputs!$C$7)*(1+$E$5)*(1-$G$5)</f>
        <v/>
      </c>
    </row>
    <row r="270">
      <c r="B270" s="28" t="n">
        <v>262</v>
      </c>
      <c r="C270" s="19">
        <f>IF($B270&gt;$C$5,"",($C269+Inputs!$C$7)*(1+$E$5))</f>
        <v/>
      </c>
      <c r="D270" s="19">
        <f>IF($B270&gt;$C$5,"",($D269+Inputs!$C$7)*(1+$E$5)*(1-$G$5))</f>
        <v/>
      </c>
      <c r="E270" s="21">
        <f>IF($B270&gt;$C$5,"",($D269+Inputs!$C$7)*(1+$E$5)*$G$5)</f>
        <v/>
      </c>
      <c r="F270" s="21">
        <f>IF($B270&gt;$C$5,"",$F269+$E270)</f>
        <v/>
      </c>
      <c r="G270" s="19">
        <f>IF($B270&gt;$C$5,"",$C270-$D270)</f>
        <v/>
      </c>
      <c r="H270" s="19">
        <f>($H269+Inputs!$C$7)*(1+$E$5)*(1-$G$5)</f>
        <v/>
      </c>
    </row>
    <row r="271">
      <c r="B271" s="28" t="n">
        <v>263</v>
      </c>
      <c r="C271" s="19">
        <f>IF($B271&gt;$C$5,"",($C270+Inputs!$C$7)*(1+$E$5))</f>
        <v/>
      </c>
      <c r="D271" s="19">
        <f>IF($B271&gt;$C$5,"",($D270+Inputs!$C$7)*(1+$E$5)*(1-$G$5))</f>
        <v/>
      </c>
      <c r="E271" s="21">
        <f>IF($B271&gt;$C$5,"",($D270+Inputs!$C$7)*(1+$E$5)*$G$5)</f>
        <v/>
      </c>
      <c r="F271" s="21">
        <f>IF($B271&gt;$C$5,"",$F270+$E271)</f>
        <v/>
      </c>
      <c r="G271" s="19">
        <f>IF($B271&gt;$C$5,"",$C271-$D271)</f>
        <v/>
      </c>
      <c r="H271" s="19">
        <f>($H270+Inputs!$C$7)*(1+$E$5)*(1-$G$5)</f>
        <v/>
      </c>
    </row>
    <row r="272">
      <c r="B272" s="28" t="n">
        <v>264</v>
      </c>
      <c r="C272" s="19">
        <f>IF($B272&gt;$C$5,"",($C271+Inputs!$C$7)*(1+$E$5))</f>
        <v/>
      </c>
      <c r="D272" s="19">
        <f>IF($B272&gt;$C$5,"",($D271+Inputs!$C$7)*(1+$E$5)*(1-$G$5))</f>
        <v/>
      </c>
      <c r="E272" s="21">
        <f>IF($B272&gt;$C$5,"",($D271+Inputs!$C$7)*(1+$E$5)*$G$5)</f>
        <v/>
      </c>
      <c r="F272" s="21">
        <f>IF($B272&gt;$C$5,"",$F271+$E272)</f>
        <v/>
      </c>
      <c r="G272" s="19">
        <f>IF($B272&gt;$C$5,"",$C272-$D272)</f>
        <v/>
      </c>
      <c r="H272" s="19">
        <f>($H271+Inputs!$C$7)*(1+$E$5)*(1-$G$5)</f>
        <v/>
      </c>
    </row>
    <row r="273">
      <c r="B273" s="28" t="n">
        <v>265</v>
      </c>
      <c r="C273" s="19">
        <f>IF($B273&gt;$C$5,"",($C272+Inputs!$C$7)*(1+$E$5))</f>
        <v/>
      </c>
      <c r="D273" s="19">
        <f>IF($B273&gt;$C$5,"",($D272+Inputs!$C$7)*(1+$E$5)*(1-$G$5))</f>
        <v/>
      </c>
      <c r="E273" s="21">
        <f>IF($B273&gt;$C$5,"",($D272+Inputs!$C$7)*(1+$E$5)*$G$5)</f>
        <v/>
      </c>
      <c r="F273" s="21">
        <f>IF($B273&gt;$C$5,"",$F272+$E273)</f>
        <v/>
      </c>
      <c r="G273" s="19">
        <f>IF($B273&gt;$C$5,"",$C273-$D273)</f>
        <v/>
      </c>
      <c r="H273" s="19">
        <f>($H272+Inputs!$C$7)*(1+$E$5)*(1-$G$5)</f>
        <v/>
      </c>
    </row>
    <row r="274">
      <c r="B274" s="28" t="n">
        <v>266</v>
      </c>
      <c r="C274" s="19">
        <f>IF($B274&gt;$C$5,"",($C273+Inputs!$C$7)*(1+$E$5))</f>
        <v/>
      </c>
      <c r="D274" s="19">
        <f>IF($B274&gt;$C$5,"",($D273+Inputs!$C$7)*(1+$E$5)*(1-$G$5))</f>
        <v/>
      </c>
      <c r="E274" s="21">
        <f>IF($B274&gt;$C$5,"",($D273+Inputs!$C$7)*(1+$E$5)*$G$5)</f>
        <v/>
      </c>
      <c r="F274" s="21">
        <f>IF($B274&gt;$C$5,"",$F273+$E274)</f>
        <v/>
      </c>
      <c r="G274" s="19">
        <f>IF($B274&gt;$C$5,"",$C274-$D274)</f>
        <v/>
      </c>
      <c r="H274" s="19">
        <f>($H273+Inputs!$C$7)*(1+$E$5)*(1-$G$5)</f>
        <v/>
      </c>
    </row>
    <row r="275">
      <c r="B275" s="28" t="n">
        <v>267</v>
      </c>
      <c r="C275" s="19">
        <f>IF($B275&gt;$C$5,"",($C274+Inputs!$C$7)*(1+$E$5))</f>
        <v/>
      </c>
      <c r="D275" s="19">
        <f>IF($B275&gt;$C$5,"",($D274+Inputs!$C$7)*(1+$E$5)*(1-$G$5))</f>
        <v/>
      </c>
      <c r="E275" s="21">
        <f>IF($B275&gt;$C$5,"",($D274+Inputs!$C$7)*(1+$E$5)*$G$5)</f>
        <v/>
      </c>
      <c r="F275" s="21">
        <f>IF($B275&gt;$C$5,"",$F274+$E275)</f>
        <v/>
      </c>
      <c r="G275" s="19">
        <f>IF($B275&gt;$C$5,"",$C275-$D275)</f>
        <v/>
      </c>
      <c r="H275" s="19">
        <f>($H274+Inputs!$C$7)*(1+$E$5)*(1-$G$5)</f>
        <v/>
      </c>
    </row>
    <row r="276">
      <c r="B276" s="28" t="n">
        <v>268</v>
      </c>
      <c r="C276" s="19">
        <f>IF($B276&gt;$C$5,"",($C275+Inputs!$C$7)*(1+$E$5))</f>
        <v/>
      </c>
      <c r="D276" s="19">
        <f>IF($B276&gt;$C$5,"",($D275+Inputs!$C$7)*(1+$E$5)*(1-$G$5))</f>
        <v/>
      </c>
      <c r="E276" s="21">
        <f>IF($B276&gt;$C$5,"",($D275+Inputs!$C$7)*(1+$E$5)*$G$5)</f>
        <v/>
      </c>
      <c r="F276" s="21">
        <f>IF($B276&gt;$C$5,"",$F275+$E276)</f>
        <v/>
      </c>
      <c r="G276" s="19">
        <f>IF($B276&gt;$C$5,"",$C276-$D276)</f>
        <v/>
      </c>
      <c r="H276" s="19">
        <f>($H275+Inputs!$C$7)*(1+$E$5)*(1-$G$5)</f>
        <v/>
      </c>
    </row>
    <row r="277">
      <c r="B277" s="28" t="n">
        <v>269</v>
      </c>
      <c r="C277" s="19">
        <f>IF($B277&gt;$C$5,"",($C276+Inputs!$C$7)*(1+$E$5))</f>
        <v/>
      </c>
      <c r="D277" s="19">
        <f>IF($B277&gt;$C$5,"",($D276+Inputs!$C$7)*(1+$E$5)*(1-$G$5))</f>
        <v/>
      </c>
      <c r="E277" s="21">
        <f>IF($B277&gt;$C$5,"",($D276+Inputs!$C$7)*(1+$E$5)*$G$5)</f>
        <v/>
      </c>
      <c r="F277" s="21">
        <f>IF($B277&gt;$C$5,"",$F276+$E277)</f>
        <v/>
      </c>
      <c r="G277" s="19">
        <f>IF($B277&gt;$C$5,"",$C277-$D277)</f>
        <v/>
      </c>
      <c r="H277" s="19">
        <f>($H276+Inputs!$C$7)*(1+$E$5)*(1-$G$5)</f>
        <v/>
      </c>
    </row>
    <row r="278">
      <c r="B278" s="28" t="n">
        <v>270</v>
      </c>
      <c r="C278" s="19">
        <f>IF($B278&gt;$C$5,"",($C277+Inputs!$C$7)*(1+$E$5))</f>
        <v/>
      </c>
      <c r="D278" s="19">
        <f>IF($B278&gt;$C$5,"",($D277+Inputs!$C$7)*(1+$E$5)*(1-$G$5))</f>
        <v/>
      </c>
      <c r="E278" s="21">
        <f>IF($B278&gt;$C$5,"",($D277+Inputs!$C$7)*(1+$E$5)*$G$5)</f>
        <v/>
      </c>
      <c r="F278" s="21">
        <f>IF($B278&gt;$C$5,"",$F277+$E278)</f>
        <v/>
      </c>
      <c r="G278" s="19">
        <f>IF($B278&gt;$C$5,"",$C278-$D278)</f>
        <v/>
      </c>
      <c r="H278" s="19">
        <f>($H277+Inputs!$C$7)*(1+$E$5)*(1-$G$5)</f>
        <v/>
      </c>
    </row>
    <row r="279">
      <c r="B279" s="28" t="n">
        <v>271</v>
      </c>
      <c r="C279" s="19">
        <f>IF($B279&gt;$C$5,"",($C278+Inputs!$C$7)*(1+$E$5))</f>
        <v/>
      </c>
      <c r="D279" s="19">
        <f>IF($B279&gt;$C$5,"",($D278+Inputs!$C$7)*(1+$E$5)*(1-$G$5))</f>
        <v/>
      </c>
      <c r="E279" s="21">
        <f>IF($B279&gt;$C$5,"",($D278+Inputs!$C$7)*(1+$E$5)*$G$5)</f>
        <v/>
      </c>
      <c r="F279" s="21">
        <f>IF($B279&gt;$C$5,"",$F278+$E279)</f>
        <v/>
      </c>
      <c r="G279" s="19">
        <f>IF($B279&gt;$C$5,"",$C279-$D279)</f>
        <v/>
      </c>
      <c r="H279" s="19">
        <f>($H278+Inputs!$C$7)*(1+$E$5)*(1-$G$5)</f>
        <v/>
      </c>
    </row>
    <row r="280">
      <c r="B280" s="28" t="n">
        <v>272</v>
      </c>
      <c r="C280" s="19">
        <f>IF($B280&gt;$C$5,"",($C279+Inputs!$C$7)*(1+$E$5))</f>
        <v/>
      </c>
      <c r="D280" s="19">
        <f>IF($B280&gt;$C$5,"",($D279+Inputs!$C$7)*(1+$E$5)*(1-$G$5))</f>
        <v/>
      </c>
      <c r="E280" s="21">
        <f>IF($B280&gt;$C$5,"",($D279+Inputs!$C$7)*(1+$E$5)*$G$5)</f>
        <v/>
      </c>
      <c r="F280" s="21">
        <f>IF($B280&gt;$C$5,"",$F279+$E280)</f>
        <v/>
      </c>
      <c r="G280" s="19">
        <f>IF($B280&gt;$C$5,"",$C280-$D280)</f>
        <v/>
      </c>
      <c r="H280" s="19">
        <f>($H279+Inputs!$C$7)*(1+$E$5)*(1-$G$5)</f>
        <v/>
      </c>
    </row>
    <row r="281">
      <c r="B281" s="28" t="n">
        <v>273</v>
      </c>
      <c r="C281" s="19">
        <f>IF($B281&gt;$C$5,"",($C280+Inputs!$C$7)*(1+$E$5))</f>
        <v/>
      </c>
      <c r="D281" s="19">
        <f>IF($B281&gt;$C$5,"",($D280+Inputs!$C$7)*(1+$E$5)*(1-$G$5))</f>
        <v/>
      </c>
      <c r="E281" s="21">
        <f>IF($B281&gt;$C$5,"",($D280+Inputs!$C$7)*(1+$E$5)*$G$5)</f>
        <v/>
      </c>
      <c r="F281" s="21">
        <f>IF($B281&gt;$C$5,"",$F280+$E281)</f>
        <v/>
      </c>
      <c r="G281" s="19">
        <f>IF($B281&gt;$C$5,"",$C281-$D281)</f>
        <v/>
      </c>
      <c r="H281" s="19">
        <f>($H280+Inputs!$C$7)*(1+$E$5)*(1-$G$5)</f>
        <v/>
      </c>
    </row>
    <row r="282">
      <c r="B282" s="28" t="n">
        <v>274</v>
      </c>
      <c r="C282" s="19">
        <f>IF($B282&gt;$C$5,"",($C281+Inputs!$C$7)*(1+$E$5))</f>
        <v/>
      </c>
      <c r="D282" s="19">
        <f>IF($B282&gt;$C$5,"",($D281+Inputs!$C$7)*(1+$E$5)*(1-$G$5))</f>
        <v/>
      </c>
      <c r="E282" s="21">
        <f>IF($B282&gt;$C$5,"",($D281+Inputs!$C$7)*(1+$E$5)*$G$5)</f>
        <v/>
      </c>
      <c r="F282" s="21">
        <f>IF($B282&gt;$C$5,"",$F281+$E282)</f>
        <v/>
      </c>
      <c r="G282" s="19">
        <f>IF($B282&gt;$C$5,"",$C282-$D282)</f>
        <v/>
      </c>
      <c r="H282" s="19">
        <f>($H281+Inputs!$C$7)*(1+$E$5)*(1-$G$5)</f>
        <v/>
      </c>
    </row>
    <row r="283">
      <c r="B283" s="28" t="n">
        <v>275</v>
      </c>
      <c r="C283" s="19">
        <f>IF($B283&gt;$C$5,"",($C282+Inputs!$C$7)*(1+$E$5))</f>
        <v/>
      </c>
      <c r="D283" s="19">
        <f>IF($B283&gt;$C$5,"",($D282+Inputs!$C$7)*(1+$E$5)*(1-$G$5))</f>
        <v/>
      </c>
      <c r="E283" s="21">
        <f>IF($B283&gt;$C$5,"",($D282+Inputs!$C$7)*(1+$E$5)*$G$5)</f>
        <v/>
      </c>
      <c r="F283" s="21">
        <f>IF($B283&gt;$C$5,"",$F282+$E283)</f>
        <v/>
      </c>
      <c r="G283" s="19">
        <f>IF($B283&gt;$C$5,"",$C283-$D283)</f>
        <v/>
      </c>
      <c r="H283" s="19">
        <f>($H282+Inputs!$C$7)*(1+$E$5)*(1-$G$5)</f>
        <v/>
      </c>
    </row>
    <row r="284">
      <c r="B284" s="28" t="n">
        <v>276</v>
      </c>
      <c r="C284" s="19">
        <f>IF($B284&gt;$C$5,"",($C283+Inputs!$C$7)*(1+$E$5))</f>
        <v/>
      </c>
      <c r="D284" s="19">
        <f>IF($B284&gt;$C$5,"",($D283+Inputs!$C$7)*(1+$E$5)*(1-$G$5))</f>
        <v/>
      </c>
      <c r="E284" s="21">
        <f>IF($B284&gt;$C$5,"",($D283+Inputs!$C$7)*(1+$E$5)*$G$5)</f>
        <v/>
      </c>
      <c r="F284" s="21">
        <f>IF($B284&gt;$C$5,"",$F283+$E284)</f>
        <v/>
      </c>
      <c r="G284" s="19">
        <f>IF($B284&gt;$C$5,"",$C284-$D284)</f>
        <v/>
      </c>
      <c r="H284" s="19">
        <f>($H283+Inputs!$C$7)*(1+$E$5)*(1-$G$5)</f>
        <v/>
      </c>
    </row>
    <row r="285">
      <c r="B285" s="28" t="n">
        <v>277</v>
      </c>
      <c r="C285" s="19">
        <f>IF($B285&gt;$C$5,"",($C284+Inputs!$C$7)*(1+$E$5))</f>
        <v/>
      </c>
      <c r="D285" s="19">
        <f>IF($B285&gt;$C$5,"",($D284+Inputs!$C$7)*(1+$E$5)*(1-$G$5))</f>
        <v/>
      </c>
      <c r="E285" s="21">
        <f>IF($B285&gt;$C$5,"",($D284+Inputs!$C$7)*(1+$E$5)*$G$5)</f>
        <v/>
      </c>
      <c r="F285" s="21">
        <f>IF($B285&gt;$C$5,"",$F284+$E285)</f>
        <v/>
      </c>
      <c r="G285" s="19">
        <f>IF($B285&gt;$C$5,"",$C285-$D285)</f>
        <v/>
      </c>
      <c r="H285" s="19">
        <f>($H284+Inputs!$C$7)*(1+$E$5)*(1-$G$5)</f>
        <v/>
      </c>
    </row>
    <row r="286">
      <c r="B286" s="28" t="n">
        <v>278</v>
      </c>
      <c r="C286" s="19">
        <f>IF($B286&gt;$C$5,"",($C285+Inputs!$C$7)*(1+$E$5))</f>
        <v/>
      </c>
      <c r="D286" s="19">
        <f>IF($B286&gt;$C$5,"",($D285+Inputs!$C$7)*(1+$E$5)*(1-$G$5))</f>
        <v/>
      </c>
      <c r="E286" s="21">
        <f>IF($B286&gt;$C$5,"",($D285+Inputs!$C$7)*(1+$E$5)*$G$5)</f>
        <v/>
      </c>
      <c r="F286" s="21">
        <f>IF($B286&gt;$C$5,"",$F285+$E286)</f>
        <v/>
      </c>
      <c r="G286" s="19">
        <f>IF($B286&gt;$C$5,"",$C286-$D286)</f>
        <v/>
      </c>
      <c r="H286" s="19">
        <f>($H285+Inputs!$C$7)*(1+$E$5)*(1-$G$5)</f>
        <v/>
      </c>
    </row>
    <row r="287">
      <c r="B287" s="28" t="n">
        <v>279</v>
      </c>
      <c r="C287" s="19">
        <f>IF($B287&gt;$C$5,"",($C286+Inputs!$C$7)*(1+$E$5))</f>
        <v/>
      </c>
      <c r="D287" s="19">
        <f>IF($B287&gt;$C$5,"",($D286+Inputs!$C$7)*(1+$E$5)*(1-$G$5))</f>
        <v/>
      </c>
      <c r="E287" s="21">
        <f>IF($B287&gt;$C$5,"",($D286+Inputs!$C$7)*(1+$E$5)*$G$5)</f>
        <v/>
      </c>
      <c r="F287" s="21">
        <f>IF($B287&gt;$C$5,"",$F286+$E287)</f>
        <v/>
      </c>
      <c r="G287" s="19">
        <f>IF($B287&gt;$C$5,"",$C287-$D287)</f>
        <v/>
      </c>
      <c r="H287" s="19">
        <f>($H286+Inputs!$C$7)*(1+$E$5)*(1-$G$5)</f>
        <v/>
      </c>
    </row>
    <row r="288">
      <c r="B288" s="28" t="n">
        <v>280</v>
      </c>
      <c r="C288" s="19">
        <f>IF($B288&gt;$C$5,"",($C287+Inputs!$C$7)*(1+$E$5))</f>
        <v/>
      </c>
      <c r="D288" s="19">
        <f>IF($B288&gt;$C$5,"",($D287+Inputs!$C$7)*(1+$E$5)*(1-$G$5))</f>
        <v/>
      </c>
      <c r="E288" s="21">
        <f>IF($B288&gt;$C$5,"",($D287+Inputs!$C$7)*(1+$E$5)*$G$5)</f>
        <v/>
      </c>
      <c r="F288" s="21">
        <f>IF($B288&gt;$C$5,"",$F287+$E288)</f>
        <v/>
      </c>
      <c r="G288" s="19">
        <f>IF($B288&gt;$C$5,"",$C288-$D288)</f>
        <v/>
      </c>
      <c r="H288" s="19">
        <f>($H287+Inputs!$C$7)*(1+$E$5)*(1-$G$5)</f>
        <v/>
      </c>
    </row>
    <row r="289">
      <c r="B289" s="28" t="n">
        <v>281</v>
      </c>
      <c r="C289" s="19">
        <f>IF($B289&gt;$C$5,"",($C288+Inputs!$C$7)*(1+$E$5))</f>
        <v/>
      </c>
      <c r="D289" s="19">
        <f>IF($B289&gt;$C$5,"",($D288+Inputs!$C$7)*(1+$E$5)*(1-$G$5))</f>
        <v/>
      </c>
      <c r="E289" s="21">
        <f>IF($B289&gt;$C$5,"",($D288+Inputs!$C$7)*(1+$E$5)*$G$5)</f>
        <v/>
      </c>
      <c r="F289" s="21">
        <f>IF($B289&gt;$C$5,"",$F288+$E289)</f>
        <v/>
      </c>
      <c r="G289" s="19">
        <f>IF($B289&gt;$C$5,"",$C289-$D289)</f>
        <v/>
      </c>
      <c r="H289" s="19">
        <f>($H288+Inputs!$C$7)*(1+$E$5)*(1-$G$5)</f>
        <v/>
      </c>
    </row>
    <row r="290">
      <c r="B290" s="28" t="n">
        <v>282</v>
      </c>
      <c r="C290" s="19">
        <f>IF($B290&gt;$C$5,"",($C289+Inputs!$C$7)*(1+$E$5))</f>
        <v/>
      </c>
      <c r="D290" s="19">
        <f>IF($B290&gt;$C$5,"",($D289+Inputs!$C$7)*(1+$E$5)*(1-$G$5))</f>
        <v/>
      </c>
      <c r="E290" s="21">
        <f>IF($B290&gt;$C$5,"",($D289+Inputs!$C$7)*(1+$E$5)*$G$5)</f>
        <v/>
      </c>
      <c r="F290" s="21">
        <f>IF($B290&gt;$C$5,"",$F289+$E290)</f>
        <v/>
      </c>
      <c r="G290" s="19">
        <f>IF($B290&gt;$C$5,"",$C290-$D290)</f>
        <v/>
      </c>
      <c r="H290" s="19">
        <f>($H289+Inputs!$C$7)*(1+$E$5)*(1-$G$5)</f>
        <v/>
      </c>
    </row>
    <row r="291">
      <c r="B291" s="28" t="n">
        <v>283</v>
      </c>
      <c r="C291" s="19">
        <f>IF($B291&gt;$C$5,"",($C290+Inputs!$C$7)*(1+$E$5))</f>
        <v/>
      </c>
      <c r="D291" s="19">
        <f>IF($B291&gt;$C$5,"",($D290+Inputs!$C$7)*(1+$E$5)*(1-$G$5))</f>
        <v/>
      </c>
      <c r="E291" s="21">
        <f>IF($B291&gt;$C$5,"",($D290+Inputs!$C$7)*(1+$E$5)*$G$5)</f>
        <v/>
      </c>
      <c r="F291" s="21">
        <f>IF($B291&gt;$C$5,"",$F290+$E291)</f>
        <v/>
      </c>
      <c r="G291" s="19">
        <f>IF($B291&gt;$C$5,"",$C291-$D291)</f>
        <v/>
      </c>
      <c r="H291" s="19">
        <f>($H290+Inputs!$C$7)*(1+$E$5)*(1-$G$5)</f>
        <v/>
      </c>
    </row>
    <row r="292">
      <c r="B292" s="28" t="n">
        <v>284</v>
      </c>
      <c r="C292" s="19">
        <f>IF($B292&gt;$C$5,"",($C291+Inputs!$C$7)*(1+$E$5))</f>
        <v/>
      </c>
      <c r="D292" s="19">
        <f>IF($B292&gt;$C$5,"",($D291+Inputs!$C$7)*(1+$E$5)*(1-$G$5))</f>
        <v/>
      </c>
      <c r="E292" s="21">
        <f>IF($B292&gt;$C$5,"",($D291+Inputs!$C$7)*(1+$E$5)*$G$5)</f>
        <v/>
      </c>
      <c r="F292" s="21">
        <f>IF($B292&gt;$C$5,"",$F291+$E292)</f>
        <v/>
      </c>
      <c r="G292" s="19">
        <f>IF($B292&gt;$C$5,"",$C292-$D292)</f>
        <v/>
      </c>
      <c r="H292" s="19">
        <f>($H291+Inputs!$C$7)*(1+$E$5)*(1-$G$5)</f>
        <v/>
      </c>
    </row>
    <row r="293">
      <c r="B293" s="28" t="n">
        <v>285</v>
      </c>
      <c r="C293" s="19">
        <f>IF($B293&gt;$C$5,"",($C292+Inputs!$C$7)*(1+$E$5))</f>
        <v/>
      </c>
      <c r="D293" s="19">
        <f>IF($B293&gt;$C$5,"",($D292+Inputs!$C$7)*(1+$E$5)*(1-$G$5))</f>
        <v/>
      </c>
      <c r="E293" s="21">
        <f>IF($B293&gt;$C$5,"",($D292+Inputs!$C$7)*(1+$E$5)*$G$5)</f>
        <v/>
      </c>
      <c r="F293" s="21">
        <f>IF($B293&gt;$C$5,"",$F292+$E293)</f>
        <v/>
      </c>
      <c r="G293" s="19">
        <f>IF($B293&gt;$C$5,"",$C293-$D293)</f>
        <v/>
      </c>
      <c r="H293" s="19">
        <f>($H292+Inputs!$C$7)*(1+$E$5)*(1-$G$5)</f>
        <v/>
      </c>
    </row>
    <row r="294">
      <c r="B294" s="28" t="n">
        <v>286</v>
      </c>
      <c r="C294" s="19">
        <f>IF($B294&gt;$C$5,"",($C293+Inputs!$C$7)*(1+$E$5))</f>
        <v/>
      </c>
      <c r="D294" s="19">
        <f>IF($B294&gt;$C$5,"",($D293+Inputs!$C$7)*(1+$E$5)*(1-$G$5))</f>
        <v/>
      </c>
      <c r="E294" s="21">
        <f>IF($B294&gt;$C$5,"",($D293+Inputs!$C$7)*(1+$E$5)*$G$5)</f>
        <v/>
      </c>
      <c r="F294" s="21">
        <f>IF($B294&gt;$C$5,"",$F293+$E294)</f>
        <v/>
      </c>
      <c r="G294" s="19">
        <f>IF($B294&gt;$C$5,"",$C294-$D294)</f>
        <v/>
      </c>
      <c r="H294" s="19">
        <f>($H293+Inputs!$C$7)*(1+$E$5)*(1-$G$5)</f>
        <v/>
      </c>
    </row>
    <row r="295">
      <c r="B295" s="28" t="n">
        <v>287</v>
      </c>
      <c r="C295" s="19">
        <f>IF($B295&gt;$C$5,"",($C294+Inputs!$C$7)*(1+$E$5))</f>
        <v/>
      </c>
      <c r="D295" s="19">
        <f>IF($B295&gt;$C$5,"",($D294+Inputs!$C$7)*(1+$E$5)*(1-$G$5))</f>
        <v/>
      </c>
      <c r="E295" s="21">
        <f>IF($B295&gt;$C$5,"",($D294+Inputs!$C$7)*(1+$E$5)*$G$5)</f>
        <v/>
      </c>
      <c r="F295" s="21">
        <f>IF($B295&gt;$C$5,"",$F294+$E295)</f>
        <v/>
      </c>
      <c r="G295" s="19">
        <f>IF($B295&gt;$C$5,"",$C295-$D295)</f>
        <v/>
      </c>
      <c r="H295" s="19">
        <f>($H294+Inputs!$C$7)*(1+$E$5)*(1-$G$5)</f>
        <v/>
      </c>
    </row>
    <row r="296">
      <c r="B296" s="28" t="n">
        <v>288</v>
      </c>
      <c r="C296" s="19">
        <f>IF($B296&gt;$C$5,"",($C295+Inputs!$C$7)*(1+$E$5))</f>
        <v/>
      </c>
      <c r="D296" s="19">
        <f>IF($B296&gt;$C$5,"",($D295+Inputs!$C$7)*(1+$E$5)*(1-$G$5))</f>
        <v/>
      </c>
      <c r="E296" s="21">
        <f>IF($B296&gt;$C$5,"",($D295+Inputs!$C$7)*(1+$E$5)*$G$5)</f>
        <v/>
      </c>
      <c r="F296" s="21">
        <f>IF($B296&gt;$C$5,"",$F295+$E296)</f>
        <v/>
      </c>
      <c r="G296" s="19">
        <f>IF($B296&gt;$C$5,"",$C296-$D296)</f>
        <v/>
      </c>
      <c r="H296" s="19">
        <f>($H295+Inputs!$C$7)*(1+$E$5)*(1-$G$5)</f>
        <v/>
      </c>
    </row>
    <row r="297">
      <c r="B297" s="28" t="n">
        <v>289</v>
      </c>
      <c r="C297" s="19">
        <f>IF($B297&gt;$C$5,"",($C296+Inputs!$C$7)*(1+$E$5))</f>
        <v/>
      </c>
      <c r="D297" s="19">
        <f>IF($B297&gt;$C$5,"",($D296+Inputs!$C$7)*(1+$E$5)*(1-$G$5))</f>
        <v/>
      </c>
      <c r="E297" s="21">
        <f>IF($B297&gt;$C$5,"",($D296+Inputs!$C$7)*(1+$E$5)*$G$5)</f>
        <v/>
      </c>
      <c r="F297" s="21">
        <f>IF($B297&gt;$C$5,"",$F296+$E297)</f>
        <v/>
      </c>
      <c r="G297" s="19">
        <f>IF($B297&gt;$C$5,"",$C297-$D297)</f>
        <v/>
      </c>
      <c r="H297" s="19">
        <f>($H296+Inputs!$C$7)*(1+$E$5)*(1-$G$5)</f>
        <v/>
      </c>
    </row>
    <row r="298">
      <c r="B298" s="28" t="n">
        <v>290</v>
      </c>
      <c r="C298" s="19">
        <f>IF($B298&gt;$C$5,"",($C297+Inputs!$C$7)*(1+$E$5))</f>
        <v/>
      </c>
      <c r="D298" s="19">
        <f>IF($B298&gt;$C$5,"",($D297+Inputs!$C$7)*(1+$E$5)*(1-$G$5))</f>
        <v/>
      </c>
      <c r="E298" s="21">
        <f>IF($B298&gt;$C$5,"",($D297+Inputs!$C$7)*(1+$E$5)*$G$5)</f>
        <v/>
      </c>
      <c r="F298" s="21">
        <f>IF($B298&gt;$C$5,"",$F297+$E298)</f>
        <v/>
      </c>
      <c r="G298" s="19">
        <f>IF($B298&gt;$C$5,"",$C298-$D298)</f>
        <v/>
      </c>
      <c r="H298" s="19">
        <f>($H297+Inputs!$C$7)*(1+$E$5)*(1-$G$5)</f>
        <v/>
      </c>
    </row>
    <row r="299">
      <c r="B299" s="28" t="n">
        <v>291</v>
      </c>
      <c r="C299" s="19">
        <f>IF($B299&gt;$C$5,"",($C298+Inputs!$C$7)*(1+$E$5))</f>
        <v/>
      </c>
      <c r="D299" s="19">
        <f>IF($B299&gt;$C$5,"",($D298+Inputs!$C$7)*(1+$E$5)*(1-$G$5))</f>
        <v/>
      </c>
      <c r="E299" s="21">
        <f>IF($B299&gt;$C$5,"",($D298+Inputs!$C$7)*(1+$E$5)*$G$5)</f>
        <v/>
      </c>
      <c r="F299" s="21">
        <f>IF($B299&gt;$C$5,"",$F298+$E299)</f>
        <v/>
      </c>
      <c r="G299" s="19">
        <f>IF($B299&gt;$C$5,"",$C299-$D299)</f>
        <v/>
      </c>
      <c r="H299" s="19">
        <f>($H298+Inputs!$C$7)*(1+$E$5)*(1-$G$5)</f>
        <v/>
      </c>
    </row>
    <row r="300">
      <c r="B300" s="28" t="n">
        <v>292</v>
      </c>
      <c r="C300" s="19">
        <f>IF($B300&gt;$C$5,"",($C299+Inputs!$C$7)*(1+$E$5))</f>
        <v/>
      </c>
      <c r="D300" s="19">
        <f>IF($B300&gt;$C$5,"",($D299+Inputs!$C$7)*(1+$E$5)*(1-$G$5))</f>
        <v/>
      </c>
      <c r="E300" s="21">
        <f>IF($B300&gt;$C$5,"",($D299+Inputs!$C$7)*(1+$E$5)*$G$5)</f>
        <v/>
      </c>
      <c r="F300" s="21">
        <f>IF($B300&gt;$C$5,"",$F299+$E300)</f>
        <v/>
      </c>
      <c r="G300" s="19">
        <f>IF($B300&gt;$C$5,"",$C300-$D300)</f>
        <v/>
      </c>
      <c r="H300" s="19">
        <f>($H299+Inputs!$C$7)*(1+$E$5)*(1-$G$5)</f>
        <v/>
      </c>
    </row>
    <row r="301">
      <c r="B301" s="28" t="n">
        <v>293</v>
      </c>
      <c r="C301" s="19">
        <f>IF($B301&gt;$C$5,"",($C300+Inputs!$C$7)*(1+$E$5))</f>
        <v/>
      </c>
      <c r="D301" s="19">
        <f>IF($B301&gt;$C$5,"",($D300+Inputs!$C$7)*(1+$E$5)*(1-$G$5))</f>
        <v/>
      </c>
      <c r="E301" s="21">
        <f>IF($B301&gt;$C$5,"",($D300+Inputs!$C$7)*(1+$E$5)*$G$5)</f>
        <v/>
      </c>
      <c r="F301" s="21">
        <f>IF($B301&gt;$C$5,"",$F300+$E301)</f>
        <v/>
      </c>
      <c r="G301" s="19">
        <f>IF($B301&gt;$C$5,"",$C301-$D301)</f>
        <v/>
      </c>
      <c r="H301" s="19">
        <f>($H300+Inputs!$C$7)*(1+$E$5)*(1-$G$5)</f>
        <v/>
      </c>
    </row>
    <row r="302">
      <c r="B302" s="28" t="n">
        <v>294</v>
      </c>
      <c r="C302" s="19">
        <f>IF($B302&gt;$C$5,"",($C301+Inputs!$C$7)*(1+$E$5))</f>
        <v/>
      </c>
      <c r="D302" s="19">
        <f>IF($B302&gt;$C$5,"",($D301+Inputs!$C$7)*(1+$E$5)*(1-$G$5))</f>
        <v/>
      </c>
      <c r="E302" s="21">
        <f>IF($B302&gt;$C$5,"",($D301+Inputs!$C$7)*(1+$E$5)*$G$5)</f>
        <v/>
      </c>
      <c r="F302" s="21">
        <f>IF($B302&gt;$C$5,"",$F301+$E302)</f>
        <v/>
      </c>
      <c r="G302" s="19">
        <f>IF($B302&gt;$C$5,"",$C302-$D302)</f>
        <v/>
      </c>
      <c r="H302" s="19">
        <f>($H301+Inputs!$C$7)*(1+$E$5)*(1-$G$5)</f>
        <v/>
      </c>
    </row>
    <row r="303">
      <c r="B303" s="28" t="n">
        <v>295</v>
      </c>
      <c r="C303" s="19">
        <f>IF($B303&gt;$C$5,"",($C302+Inputs!$C$7)*(1+$E$5))</f>
        <v/>
      </c>
      <c r="D303" s="19">
        <f>IF($B303&gt;$C$5,"",($D302+Inputs!$C$7)*(1+$E$5)*(1-$G$5))</f>
        <v/>
      </c>
      <c r="E303" s="21">
        <f>IF($B303&gt;$C$5,"",($D302+Inputs!$C$7)*(1+$E$5)*$G$5)</f>
        <v/>
      </c>
      <c r="F303" s="21">
        <f>IF($B303&gt;$C$5,"",$F302+$E303)</f>
        <v/>
      </c>
      <c r="G303" s="19">
        <f>IF($B303&gt;$C$5,"",$C303-$D303)</f>
        <v/>
      </c>
      <c r="H303" s="19">
        <f>($H302+Inputs!$C$7)*(1+$E$5)*(1-$G$5)</f>
        <v/>
      </c>
    </row>
    <row r="304">
      <c r="B304" s="28" t="n">
        <v>296</v>
      </c>
      <c r="C304" s="19">
        <f>IF($B304&gt;$C$5,"",($C303+Inputs!$C$7)*(1+$E$5))</f>
        <v/>
      </c>
      <c r="D304" s="19">
        <f>IF($B304&gt;$C$5,"",($D303+Inputs!$C$7)*(1+$E$5)*(1-$G$5))</f>
        <v/>
      </c>
      <c r="E304" s="21">
        <f>IF($B304&gt;$C$5,"",($D303+Inputs!$C$7)*(1+$E$5)*$G$5)</f>
        <v/>
      </c>
      <c r="F304" s="21">
        <f>IF($B304&gt;$C$5,"",$F303+$E304)</f>
        <v/>
      </c>
      <c r="G304" s="19">
        <f>IF($B304&gt;$C$5,"",$C304-$D304)</f>
        <v/>
      </c>
      <c r="H304" s="19">
        <f>($H303+Inputs!$C$7)*(1+$E$5)*(1-$G$5)</f>
        <v/>
      </c>
    </row>
    <row r="305">
      <c r="B305" s="28" t="n">
        <v>297</v>
      </c>
      <c r="C305" s="19">
        <f>IF($B305&gt;$C$5,"",($C304+Inputs!$C$7)*(1+$E$5))</f>
        <v/>
      </c>
      <c r="D305" s="19">
        <f>IF($B305&gt;$C$5,"",($D304+Inputs!$C$7)*(1+$E$5)*(1-$G$5))</f>
        <v/>
      </c>
      <c r="E305" s="21">
        <f>IF($B305&gt;$C$5,"",($D304+Inputs!$C$7)*(1+$E$5)*$G$5)</f>
        <v/>
      </c>
      <c r="F305" s="21">
        <f>IF($B305&gt;$C$5,"",$F304+$E305)</f>
        <v/>
      </c>
      <c r="G305" s="19">
        <f>IF($B305&gt;$C$5,"",$C305-$D305)</f>
        <v/>
      </c>
      <c r="H305" s="19">
        <f>($H304+Inputs!$C$7)*(1+$E$5)*(1-$G$5)</f>
        <v/>
      </c>
    </row>
    <row r="306">
      <c r="B306" s="28" t="n">
        <v>298</v>
      </c>
      <c r="C306" s="19">
        <f>IF($B306&gt;$C$5,"",($C305+Inputs!$C$7)*(1+$E$5))</f>
        <v/>
      </c>
      <c r="D306" s="19">
        <f>IF($B306&gt;$C$5,"",($D305+Inputs!$C$7)*(1+$E$5)*(1-$G$5))</f>
        <v/>
      </c>
      <c r="E306" s="21">
        <f>IF($B306&gt;$C$5,"",($D305+Inputs!$C$7)*(1+$E$5)*$G$5)</f>
        <v/>
      </c>
      <c r="F306" s="21">
        <f>IF($B306&gt;$C$5,"",$F305+$E306)</f>
        <v/>
      </c>
      <c r="G306" s="19">
        <f>IF($B306&gt;$C$5,"",$C306-$D306)</f>
        <v/>
      </c>
      <c r="H306" s="19">
        <f>($H305+Inputs!$C$7)*(1+$E$5)*(1-$G$5)</f>
        <v/>
      </c>
    </row>
    <row r="307">
      <c r="B307" s="28" t="n">
        <v>299</v>
      </c>
      <c r="C307" s="19">
        <f>IF($B307&gt;$C$5,"",($C306+Inputs!$C$7)*(1+$E$5))</f>
        <v/>
      </c>
      <c r="D307" s="19">
        <f>IF($B307&gt;$C$5,"",($D306+Inputs!$C$7)*(1+$E$5)*(1-$G$5))</f>
        <v/>
      </c>
      <c r="E307" s="21">
        <f>IF($B307&gt;$C$5,"",($D306+Inputs!$C$7)*(1+$E$5)*$G$5)</f>
        <v/>
      </c>
      <c r="F307" s="21">
        <f>IF($B307&gt;$C$5,"",$F306+$E307)</f>
        <v/>
      </c>
      <c r="G307" s="19">
        <f>IF($B307&gt;$C$5,"",$C307-$D307)</f>
        <v/>
      </c>
      <c r="H307" s="19">
        <f>($H306+Inputs!$C$7)*(1+$E$5)*(1-$G$5)</f>
        <v/>
      </c>
    </row>
    <row r="308">
      <c r="B308" s="28" t="n">
        <v>300</v>
      </c>
      <c r="C308" s="19">
        <f>IF($B308&gt;$C$5,"",($C307+Inputs!$C$7)*(1+$E$5))</f>
        <v/>
      </c>
      <c r="D308" s="19">
        <f>IF($B308&gt;$C$5,"",($D307+Inputs!$C$7)*(1+$E$5)*(1-$G$5))</f>
        <v/>
      </c>
      <c r="E308" s="21">
        <f>IF($B308&gt;$C$5,"",($D307+Inputs!$C$7)*(1+$E$5)*$G$5)</f>
        <v/>
      </c>
      <c r="F308" s="21">
        <f>IF($B308&gt;$C$5,"",$F307+$E308)</f>
        <v/>
      </c>
      <c r="G308" s="19">
        <f>IF($B308&gt;$C$5,"",$C308-$D308)</f>
        <v/>
      </c>
      <c r="H308" s="19">
        <f>($H307+Inputs!$C$7)*(1+$E$5)*(1-$G$5)</f>
        <v/>
      </c>
    </row>
    <row r="309">
      <c r="B309" s="28" t="n">
        <v>301</v>
      </c>
      <c r="C309" s="19">
        <f>IF($B309&gt;$C$5,"",($C308+Inputs!$C$7)*(1+$E$5))</f>
        <v/>
      </c>
      <c r="D309" s="19">
        <f>IF($B309&gt;$C$5,"",($D308+Inputs!$C$7)*(1+$E$5)*(1-$G$5))</f>
        <v/>
      </c>
      <c r="E309" s="21">
        <f>IF($B309&gt;$C$5,"",($D308+Inputs!$C$7)*(1+$E$5)*$G$5)</f>
        <v/>
      </c>
      <c r="F309" s="21">
        <f>IF($B309&gt;$C$5,"",$F308+$E309)</f>
        <v/>
      </c>
      <c r="G309" s="19">
        <f>IF($B309&gt;$C$5,"",$C309-$D309)</f>
        <v/>
      </c>
      <c r="H309" s="19">
        <f>($H308+Inputs!$C$7)*(1+$E$5)*(1-$G$5)</f>
        <v/>
      </c>
    </row>
    <row r="310">
      <c r="B310" s="28" t="n">
        <v>302</v>
      </c>
      <c r="C310" s="19">
        <f>IF($B310&gt;$C$5,"",($C309+Inputs!$C$7)*(1+$E$5))</f>
        <v/>
      </c>
      <c r="D310" s="19">
        <f>IF($B310&gt;$C$5,"",($D309+Inputs!$C$7)*(1+$E$5)*(1-$G$5))</f>
        <v/>
      </c>
      <c r="E310" s="21">
        <f>IF($B310&gt;$C$5,"",($D309+Inputs!$C$7)*(1+$E$5)*$G$5)</f>
        <v/>
      </c>
      <c r="F310" s="21">
        <f>IF($B310&gt;$C$5,"",$F309+$E310)</f>
        <v/>
      </c>
      <c r="G310" s="19">
        <f>IF($B310&gt;$C$5,"",$C310-$D310)</f>
        <v/>
      </c>
      <c r="H310" s="19">
        <f>($H309+Inputs!$C$7)*(1+$E$5)*(1-$G$5)</f>
        <v/>
      </c>
    </row>
    <row r="311">
      <c r="B311" s="28" t="n">
        <v>303</v>
      </c>
      <c r="C311" s="19">
        <f>IF($B311&gt;$C$5,"",($C310+Inputs!$C$7)*(1+$E$5))</f>
        <v/>
      </c>
      <c r="D311" s="19">
        <f>IF($B311&gt;$C$5,"",($D310+Inputs!$C$7)*(1+$E$5)*(1-$G$5))</f>
        <v/>
      </c>
      <c r="E311" s="21">
        <f>IF($B311&gt;$C$5,"",($D310+Inputs!$C$7)*(1+$E$5)*$G$5)</f>
        <v/>
      </c>
      <c r="F311" s="21">
        <f>IF($B311&gt;$C$5,"",$F310+$E311)</f>
        <v/>
      </c>
      <c r="G311" s="19">
        <f>IF($B311&gt;$C$5,"",$C311-$D311)</f>
        <v/>
      </c>
      <c r="H311" s="19">
        <f>($H310+Inputs!$C$7)*(1+$E$5)*(1-$G$5)</f>
        <v/>
      </c>
    </row>
    <row r="312">
      <c r="B312" s="28" t="n">
        <v>304</v>
      </c>
      <c r="C312" s="19">
        <f>IF($B312&gt;$C$5,"",($C311+Inputs!$C$7)*(1+$E$5))</f>
        <v/>
      </c>
      <c r="D312" s="19">
        <f>IF($B312&gt;$C$5,"",($D311+Inputs!$C$7)*(1+$E$5)*(1-$G$5))</f>
        <v/>
      </c>
      <c r="E312" s="21">
        <f>IF($B312&gt;$C$5,"",($D311+Inputs!$C$7)*(1+$E$5)*$G$5)</f>
        <v/>
      </c>
      <c r="F312" s="21">
        <f>IF($B312&gt;$C$5,"",$F311+$E312)</f>
        <v/>
      </c>
      <c r="G312" s="19">
        <f>IF($B312&gt;$C$5,"",$C312-$D312)</f>
        <v/>
      </c>
      <c r="H312" s="19">
        <f>($H311+Inputs!$C$7)*(1+$E$5)*(1-$G$5)</f>
        <v/>
      </c>
    </row>
    <row r="313">
      <c r="B313" s="28" t="n">
        <v>305</v>
      </c>
      <c r="C313" s="19">
        <f>IF($B313&gt;$C$5,"",($C312+Inputs!$C$7)*(1+$E$5))</f>
        <v/>
      </c>
      <c r="D313" s="19">
        <f>IF($B313&gt;$C$5,"",($D312+Inputs!$C$7)*(1+$E$5)*(1-$G$5))</f>
        <v/>
      </c>
      <c r="E313" s="21">
        <f>IF($B313&gt;$C$5,"",($D312+Inputs!$C$7)*(1+$E$5)*$G$5)</f>
        <v/>
      </c>
      <c r="F313" s="21">
        <f>IF($B313&gt;$C$5,"",$F312+$E313)</f>
        <v/>
      </c>
      <c r="G313" s="19">
        <f>IF($B313&gt;$C$5,"",$C313-$D313)</f>
        <v/>
      </c>
      <c r="H313" s="19">
        <f>($H312+Inputs!$C$7)*(1+$E$5)*(1-$G$5)</f>
        <v/>
      </c>
    </row>
    <row r="314">
      <c r="B314" s="28" t="n">
        <v>306</v>
      </c>
      <c r="C314" s="19">
        <f>IF($B314&gt;$C$5,"",($C313+Inputs!$C$7)*(1+$E$5))</f>
        <v/>
      </c>
      <c r="D314" s="19">
        <f>IF($B314&gt;$C$5,"",($D313+Inputs!$C$7)*(1+$E$5)*(1-$G$5))</f>
        <v/>
      </c>
      <c r="E314" s="21">
        <f>IF($B314&gt;$C$5,"",($D313+Inputs!$C$7)*(1+$E$5)*$G$5)</f>
        <v/>
      </c>
      <c r="F314" s="21">
        <f>IF($B314&gt;$C$5,"",$F313+$E314)</f>
        <v/>
      </c>
      <c r="G314" s="19">
        <f>IF($B314&gt;$C$5,"",$C314-$D314)</f>
        <v/>
      </c>
      <c r="H314" s="19">
        <f>($H313+Inputs!$C$7)*(1+$E$5)*(1-$G$5)</f>
        <v/>
      </c>
    </row>
    <row r="315">
      <c r="B315" s="28" t="n">
        <v>307</v>
      </c>
      <c r="C315" s="19">
        <f>IF($B315&gt;$C$5,"",($C314+Inputs!$C$7)*(1+$E$5))</f>
        <v/>
      </c>
      <c r="D315" s="19">
        <f>IF($B315&gt;$C$5,"",($D314+Inputs!$C$7)*(1+$E$5)*(1-$G$5))</f>
        <v/>
      </c>
      <c r="E315" s="21">
        <f>IF($B315&gt;$C$5,"",($D314+Inputs!$C$7)*(1+$E$5)*$G$5)</f>
        <v/>
      </c>
      <c r="F315" s="21">
        <f>IF($B315&gt;$C$5,"",$F314+$E315)</f>
        <v/>
      </c>
      <c r="G315" s="19">
        <f>IF($B315&gt;$C$5,"",$C315-$D315)</f>
        <v/>
      </c>
      <c r="H315" s="19">
        <f>($H314+Inputs!$C$7)*(1+$E$5)*(1-$G$5)</f>
        <v/>
      </c>
    </row>
    <row r="316">
      <c r="B316" s="28" t="n">
        <v>308</v>
      </c>
      <c r="C316" s="19">
        <f>IF($B316&gt;$C$5,"",($C315+Inputs!$C$7)*(1+$E$5))</f>
        <v/>
      </c>
      <c r="D316" s="19">
        <f>IF($B316&gt;$C$5,"",($D315+Inputs!$C$7)*(1+$E$5)*(1-$G$5))</f>
        <v/>
      </c>
      <c r="E316" s="21">
        <f>IF($B316&gt;$C$5,"",($D315+Inputs!$C$7)*(1+$E$5)*$G$5)</f>
        <v/>
      </c>
      <c r="F316" s="21">
        <f>IF($B316&gt;$C$5,"",$F315+$E316)</f>
        <v/>
      </c>
      <c r="G316" s="19">
        <f>IF($B316&gt;$C$5,"",$C316-$D316)</f>
        <v/>
      </c>
      <c r="H316" s="19">
        <f>($H315+Inputs!$C$7)*(1+$E$5)*(1-$G$5)</f>
        <v/>
      </c>
    </row>
    <row r="317">
      <c r="B317" s="28" t="n">
        <v>309</v>
      </c>
      <c r="C317" s="19">
        <f>IF($B317&gt;$C$5,"",($C316+Inputs!$C$7)*(1+$E$5))</f>
        <v/>
      </c>
      <c r="D317" s="19">
        <f>IF($B317&gt;$C$5,"",($D316+Inputs!$C$7)*(1+$E$5)*(1-$G$5))</f>
        <v/>
      </c>
      <c r="E317" s="21">
        <f>IF($B317&gt;$C$5,"",($D316+Inputs!$C$7)*(1+$E$5)*$G$5)</f>
        <v/>
      </c>
      <c r="F317" s="21">
        <f>IF($B317&gt;$C$5,"",$F316+$E317)</f>
        <v/>
      </c>
      <c r="G317" s="19">
        <f>IF($B317&gt;$C$5,"",$C317-$D317)</f>
        <v/>
      </c>
      <c r="H317" s="19">
        <f>($H316+Inputs!$C$7)*(1+$E$5)*(1-$G$5)</f>
        <v/>
      </c>
    </row>
    <row r="318">
      <c r="B318" s="28" t="n">
        <v>310</v>
      </c>
      <c r="C318" s="19">
        <f>IF($B318&gt;$C$5,"",($C317+Inputs!$C$7)*(1+$E$5))</f>
        <v/>
      </c>
      <c r="D318" s="19">
        <f>IF($B318&gt;$C$5,"",($D317+Inputs!$C$7)*(1+$E$5)*(1-$G$5))</f>
        <v/>
      </c>
      <c r="E318" s="21">
        <f>IF($B318&gt;$C$5,"",($D317+Inputs!$C$7)*(1+$E$5)*$G$5)</f>
        <v/>
      </c>
      <c r="F318" s="21">
        <f>IF($B318&gt;$C$5,"",$F317+$E318)</f>
        <v/>
      </c>
      <c r="G318" s="19">
        <f>IF($B318&gt;$C$5,"",$C318-$D318)</f>
        <v/>
      </c>
      <c r="H318" s="19">
        <f>($H317+Inputs!$C$7)*(1+$E$5)*(1-$G$5)</f>
        <v/>
      </c>
    </row>
    <row r="319">
      <c r="B319" s="28" t="n">
        <v>311</v>
      </c>
      <c r="C319" s="19">
        <f>IF($B319&gt;$C$5,"",($C318+Inputs!$C$7)*(1+$E$5))</f>
        <v/>
      </c>
      <c r="D319" s="19">
        <f>IF($B319&gt;$C$5,"",($D318+Inputs!$C$7)*(1+$E$5)*(1-$G$5))</f>
        <v/>
      </c>
      <c r="E319" s="21">
        <f>IF($B319&gt;$C$5,"",($D318+Inputs!$C$7)*(1+$E$5)*$G$5)</f>
        <v/>
      </c>
      <c r="F319" s="21">
        <f>IF($B319&gt;$C$5,"",$F318+$E319)</f>
        <v/>
      </c>
      <c r="G319" s="19">
        <f>IF($B319&gt;$C$5,"",$C319-$D319)</f>
        <v/>
      </c>
      <c r="H319" s="19">
        <f>($H318+Inputs!$C$7)*(1+$E$5)*(1-$G$5)</f>
        <v/>
      </c>
    </row>
    <row r="320">
      <c r="B320" s="28" t="n">
        <v>312</v>
      </c>
      <c r="C320" s="19">
        <f>IF($B320&gt;$C$5,"",($C319+Inputs!$C$7)*(1+$E$5))</f>
        <v/>
      </c>
      <c r="D320" s="19">
        <f>IF($B320&gt;$C$5,"",($D319+Inputs!$C$7)*(1+$E$5)*(1-$G$5))</f>
        <v/>
      </c>
      <c r="E320" s="21">
        <f>IF($B320&gt;$C$5,"",($D319+Inputs!$C$7)*(1+$E$5)*$G$5)</f>
        <v/>
      </c>
      <c r="F320" s="21">
        <f>IF($B320&gt;$C$5,"",$F319+$E320)</f>
        <v/>
      </c>
      <c r="G320" s="19">
        <f>IF($B320&gt;$C$5,"",$C320-$D320)</f>
        <v/>
      </c>
      <c r="H320" s="19">
        <f>($H319+Inputs!$C$7)*(1+$E$5)*(1-$G$5)</f>
        <v/>
      </c>
    </row>
    <row r="321">
      <c r="B321" s="28" t="n">
        <v>313</v>
      </c>
      <c r="C321" s="19">
        <f>IF($B321&gt;$C$5,"",($C320+Inputs!$C$7)*(1+$E$5))</f>
        <v/>
      </c>
      <c r="D321" s="19">
        <f>IF($B321&gt;$C$5,"",($D320+Inputs!$C$7)*(1+$E$5)*(1-$G$5))</f>
        <v/>
      </c>
      <c r="E321" s="21">
        <f>IF($B321&gt;$C$5,"",($D320+Inputs!$C$7)*(1+$E$5)*$G$5)</f>
        <v/>
      </c>
      <c r="F321" s="21">
        <f>IF($B321&gt;$C$5,"",$F320+$E321)</f>
        <v/>
      </c>
      <c r="G321" s="19">
        <f>IF($B321&gt;$C$5,"",$C321-$D321)</f>
        <v/>
      </c>
      <c r="H321" s="19">
        <f>($H320+Inputs!$C$7)*(1+$E$5)*(1-$G$5)</f>
        <v/>
      </c>
    </row>
    <row r="322">
      <c r="B322" s="28" t="n">
        <v>314</v>
      </c>
      <c r="C322" s="19">
        <f>IF($B322&gt;$C$5,"",($C321+Inputs!$C$7)*(1+$E$5))</f>
        <v/>
      </c>
      <c r="D322" s="19">
        <f>IF($B322&gt;$C$5,"",($D321+Inputs!$C$7)*(1+$E$5)*(1-$G$5))</f>
        <v/>
      </c>
      <c r="E322" s="21">
        <f>IF($B322&gt;$C$5,"",($D321+Inputs!$C$7)*(1+$E$5)*$G$5)</f>
        <v/>
      </c>
      <c r="F322" s="21">
        <f>IF($B322&gt;$C$5,"",$F321+$E322)</f>
        <v/>
      </c>
      <c r="G322" s="19">
        <f>IF($B322&gt;$C$5,"",$C322-$D322)</f>
        <v/>
      </c>
      <c r="H322" s="19">
        <f>($H321+Inputs!$C$7)*(1+$E$5)*(1-$G$5)</f>
        <v/>
      </c>
    </row>
    <row r="323">
      <c r="B323" s="28" t="n">
        <v>315</v>
      </c>
      <c r="C323" s="19">
        <f>IF($B323&gt;$C$5,"",($C322+Inputs!$C$7)*(1+$E$5))</f>
        <v/>
      </c>
      <c r="D323" s="19">
        <f>IF($B323&gt;$C$5,"",($D322+Inputs!$C$7)*(1+$E$5)*(1-$G$5))</f>
        <v/>
      </c>
      <c r="E323" s="21">
        <f>IF($B323&gt;$C$5,"",($D322+Inputs!$C$7)*(1+$E$5)*$G$5)</f>
        <v/>
      </c>
      <c r="F323" s="21">
        <f>IF($B323&gt;$C$5,"",$F322+$E323)</f>
        <v/>
      </c>
      <c r="G323" s="19">
        <f>IF($B323&gt;$C$5,"",$C323-$D323)</f>
        <v/>
      </c>
      <c r="H323" s="19">
        <f>($H322+Inputs!$C$7)*(1+$E$5)*(1-$G$5)</f>
        <v/>
      </c>
    </row>
    <row r="324">
      <c r="B324" s="28" t="n">
        <v>316</v>
      </c>
      <c r="C324" s="19">
        <f>IF($B324&gt;$C$5,"",($C323+Inputs!$C$7)*(1+$E$5))</f>
        <v/>
      </c>
      <c r="D324" s="19">
        <f>IF($B324&gt;$C$5,"",($D323+Inputs!$C$7)*(1+$E$5)*(1-$G$5))</f>
        <v/>
      </c>
      <c r="E324" s="21">
        <f>IF($B324&gt;$C$5,"",($D323+Inputs!$C$7)*(1+$E$5)*$G$5)</f>
        <v/>
      </c>
      <c r="F324" s="21">
        <f>IF($B324&gt;$C$5,"",$F323+$E324)</f>
        <v/>
      </c>
      <c r="G324" s="19">
        <f>IF($B324&gt;$C$5,"",$C324-$D324)</f>
        <v/>
      </c>
      <c r="H324" s="19">
        <f>($H323+Inputs!$C$7)*(1+$E$5)*(1-$G$5)</f>
        <v/>
      </c>
    </row>
    <row r="325">
      <c r="B325" s="28" t="n">
        <v>317</v>
      </c>
      <c r="C325" s="19">
        <f>IF($B325&gt;$C$5,"",($C324+Inputs!$C$7)*(1+$E$5))</f>
        <v/>
      </c>
      <c r="D325" s="19">
        <f>IF($B325&gt;$C$5,"",($D324+Inputs!$C$7)*(1+$E$5)*(1-$G$5))</f>
        <v/>
      </c>
      <c r="E325" s="21">
        <f>IF($B325&gt;$C$5,"",($D324+Inputs!$C$7)*(1+$E$5)*$G$5)</f>
        <v/>
      </c>
      <c r="F325" s="21">
        <f>IF($B325&gt;$C$5,"",$F324+$E325)</f>
        <v/>
      </c>
      <c r="G325" s="19">
        <f>IF($B325&gt;$C$5,"",$C325-$D325)</f>
        <v/>
      </c>
      <c r="H325" s="19">
        <f>($H324+Inputs!$C$7)*(1+$E$5)*(1-$G$5)</f>
        <v/>
      </c>
    </row>
    <row r="326">
      <c r="B326" s="28" t="n">
        <v>318</v>
      </c>
      <c r="C326" s="19">
        <f>IF($B326&gt;$C$5,"",($C325+Inputs!$C$7)*(1+$E$5))</f>
        <v/>
      </c>
      <c r="D326" s="19">
        <f>IF($B326&gt;$C$5,"",($D325+Inputs!$C$7)*(1+$E$5)*(1-$G$5))</f>
        <v/>
      </c>
      <c r="E326" s="21">
        <f>IF($B326&gt;$C$5,"",($D325+Inputs!$C$7)*(1+$E$5)*$G$5)</f>
        <v/>
      </c>
      <c r="F326" s="21">
        <f>IF($B326&gt;$C$5,"",$F325+$E326)</f>
        <v/>
      </c>
      <c r="G326" s="19">
        <f>IF($B326&gt;$C$5,"",$C326-$D326)</f>
        <v/>
      </c>
      <c r="H326" s="19">
        <f>($H325+Inputs!$C$7)*(1+$E$5)*(1-$G$5)</f>
        <v/>
      </c>
    </row>
    <row r="327">
      <c r="B327" s="28" t="n">
        <v>319</v>
      </c>
      <c r="C327" s="19">
        <f>IF($B327&gt;$C$5,"",($C326+Inputs!$C$7)*(1+$E$5))</f>
        <v/>
      </c>
      <c r="D327" s="19">
        <f>IF($B327&gt;$C$5,"",($D326+Inputs!$C$7)*(1+$E$5)*(1-$G$5))</f>
        <v/>
      </c>
      <c r="E327" s="21">
        <f>IF($B327&gt;$C$5,"",($D326+Inputs!$C$7)*(1+$E$5)*$G$5)</f>
        <v/>
      </c>
      <c r="F327" s="21">
        <f>IF($B327&gt;$C$5,"",$F326+$E327)</f>
        <v/>
      </c>
      <c r="G327" s="19">
        <f>IF($B327&gt;$C$5,"",$C327-$D327)</f>
        <v/>
      </c>
      <c r="H327" s="19">
        <f>($H326+Inputs!$C$7)*(1+$E$5)*(1-$G$5)</f>
        <v/>
      </c>
    </row>
    <row r="328">
      <c r="B328" s="28" t="n">
        <v>320</v>
      </c>
      <c r="C328" s="19">
        <f>IF($B328&gt;$C$5,"",($C327+Inputs!$C$7)*(1+$E$5))</f>
        <v/>
      </c>
      <c r="D328" s="19">
        <f>IF($B328&gt;$C$5,"",($D327+Inputs!$C$7)*(1+$E$5)*(1-$G$5))</f>
        <v/>
      </c>
      <c r="E328" s="21">
        <f>IF($B328&gt;$C$5,"",($D327+Inputs!$C$7)*(1+$E$5)*$G$5)</f>
        <v/>
      </c>
      <c r="F328" s="21">
        <f>IF($B328&gt;$C$5,"",$F327+$E328)</f>
        <v/>
      </c>
      <c r="G328" s="19">
        <f>IF($B328&gt;$C$5,"",$C328-$D328)</f>
        <v/>
      </c>
      <c r="H328" s="19">
        <f>($H327+Inputs!$C$7)*(1+$E$5)*(1-$G$5)</f>
        <v/>
      </c>
    </row>
    <row r="329">
      <c r="B329" s="28" t="n">
        <v>321</v>
      </c>
      <c r="C329" s="19">
        <f>IF($B329&gt;$C$5,"",($C328+Inputs!$C$7)*(1+$E$5))</f>
        <v/>
      </c>
      <c r="D329" s="19">
        <f>IF($B329&gt;$C$5,"",($D328+Inputs!$C$7)*(1+$E$5)*(1-$G$5))</f>
        <v/>
      </c>
      <c r="E329" s="21">
        <f>IF($B329&gt;$C$5,"",($D328+Inputs!$C$7)*(1+$E$5)*$G$5)</f>
        <v/>
      </c>
      <c r="F329" s="21">
        <f>IF($B329&gt;$C$5,"",$F328+$E329)</f>
        <v/>
      </c>
      <c r="G329" s="19">
        <f>IF($B329&gt;$C$5,"",$C329-$D329)</f>
        <v/>
      </c>
      <c r="H329" s="19">
        <f>($H328+Inputs!$C$7)*(1+$E$5)*(1-$G$5)</f>
        <v/>
      </c>
    </row>
    <row r="330">
      <c r="B330" s="28" t="n">
        <v>322</v>
      </c>
      <c r="C330" s="19">
        <f>IF($B330&gt;$C$5,"",($C329+Inputs!$C$7)*(1+$E$5))</f>
        <v/>
      </c>
      <c r="D330" s="19">
        <f>IF($B330&gt;$C$5,"",($D329+Inputs!$C$7)*(1+$E$5)*(1-$G$5))</f>
        <v/>
      </c>
      <c r="E330" s="21">
        <f>IF($B330&gt;$C$5,"",($D329+Inputs!$C$7)*(1+$E$5)*$G$5)</f>
        <v/>
      </c>
      <c r="F330" s="21">
        <f>IF($B330&gt;$C$5,"",$F329+$E330)</f>
        <v/>
      </c>
      <c r="G330" s="19">
        <f>IF($B330&gt;$C$5,"",$C330-$D330)</f>
        <v/>
      </c>
      <c r="H330" s="19">
        <f>($H329+Inputs!$C$7)*(1+$E$5)*(1-$G$5)</f>
        <v/>
      </c>
    </row>
    <row r="331">
      <c r="B331" s="28" t="n">
        <v>323</v>
      </c>
      <c r="C331" s="19">
        <f>IF($B331&gt;$C$5,"",($C330+Inputs!$C$7)*(1+$E$5))</f>
        <v/>
      </c>
      <c r="D331" s="19">
        <f>IF($B331&gt;$C$5,"",($D330+Inputs!$C$7)*(1+$E$5)*(1-$G$5))</f>
        <v/>
      </c>
      <c r="E331" s="21">
        <f>IF($B331&gt;$C$5,"",($D330+Inputs!$C$7)*(1+$E$5)*$G$5)</f>
        <v/>
      </c>
      <c r="F331" s="21">
        <f>IF($B331&gt;$C$5,"",$F330+$E331)</f>
        <v/>
      </c>
      <c r="G331" s="19">
        <f>IF($B331&gt;$C$5,"",$C331-$D331)</f>
        <v/>
      </c>
      <c r="H331" s="19">
        <f>($H330+Inputs!$C$7)*(1+$E$5)*(1-$G$5)</f>
        <v/>
      </c>
    </row>
    <row r="332">
      <c r="B332" s="28" t="n">
        <v>324</v>
      </c>
      <c r="C332" s="19">
        <f>IF($B332&gt;$C$5,"",($C331+Inputs!$C$7)*(1+$E$5))</f>
        <v/>
      </c>
      <c r="D332" s="19">
        <f>IF($B332&gt;$C$5,"",($D331+Inputs!$C$7)*(1+$E$5)*(1-$G$5))</f>
        <v/>
      </c>
      <c r="E332" s="21">
        <f>IF($B332&gt;$C$5,"",($D331+Inputs!$C$7)*(1+$E$5)*$G$5)</f>
        <v/>
      </c>
      <c r="F332" s="21">
        <f>IF($B332&gt;$C$5,"",$F331+$E332)</f>
        <v/>
      </c>
      <c r="G332" s="19">
        <f>IF($B332&gt;$C$5,"",$C332-$D332)</f>
        <v/>
      </c>
      <c r="H332" s="19">
        <f>($H331+Inputs!$C$7)*(1+$E$5)*(1-$G$5)</f>
        <v/>
      </c>
    </row>
    <row r="333">
      <c r="B333" s="28" t="n">
        <v>325</v>
      </c>
      <c r="C333" s="19">
        <f>IF($B333&gt;$C$5,"",($C332+Inputs!$C$7)*(1+$E$5))</f>
        <v/>
      </c>
      <c r="D333" s="19">
        <f>IF($B333&gt;$C$5,"",($D332+Inputs!$C$7)*(1+$E$5)*(1-$G$5))</f>
        <v/>
      </c>
      <c r="E333" s="21">
        <f>IF($B333&gt;$C$5,"",($D332+Inputs!$C$7)*(1+$E$5)*$G$5)</f>
        <v/>
      </c>
      <c r="F333" s="21">
        <f>IF($B333&gt;$C$5,"",$F332+$E333)</f>
        <v/>
      </c>
      <c r="G333" s="19">
        <f>IF($B333&gt;$C$5,"",$C333-$D333)</f>
        <v/>
      </c>
      <c r="H333" s="19">
        <f>($H332+Inputs!$C$7)*(1+$E$5)*(1-$G$5)</f>
        <v/>
      </c>
    </row>
    <row r="334">
      <c r="B334" s="28" t="n">
        <v>326</v>
      </c>
      <c r="C334" s="19">
        <f>IF($B334&gt;$C$5,"",($C333+Inputs!$C$7)*(1+$E$5))</f>
        <v/>
      </c>
      <c r="D334" s="19">
        <f>IF($B334&gt;$C$5,"",($D333+Inputs!$C$7)*(1+$E$5)*(1-$G$5))</f>
        <v/>
      </c>
      <c r="E334" s="21">
        <f>IF($B334&gt;$C$5,"",($D333+Inputs!$C$7)*(1+$E$5)*$G$5)</f>
        <v/>
      </c>
      <c r="F334" s="21">
        <f>IF($B334&gt;$C$5,"",$F333+$E334)</f>
        <v/>
      </c>
      <c r="G334" s="19">
        <f>IF($B334&gt;$C$5,"",$C334-$D334)</f>
        <v/>
      </c>
      <c r="H334" s="19">
        <f>($H333+Inputs!$C$7)*(1+$E$5)*(1-$G$5)</f>
        <v/>
      </c>
    </row>
    <row r="335">
      <c r="B335" s="28" t="n">
        <v>327</v>
      </c>
      <c r="C335" s="19">
        <f>IF($B335&gt;$C$5,"",($C334+Inputs!$C$7)*(1+$E$5))</f>
        <v/>
      </c>
      <c r="D335" s="19">
        <f>IF($B335&gt;$C$5,"",($D334+Inputs!$C$7)*(1+$E$5)*(1-$G$5))</f>
        <v/>
      </c>
      <c r="E335" s="21">
        <f>IF($B335&gt;$C$5,"",($D334+Inputs!$C$7)*(1+$E$5)*$G$5)</f>
        <v/>
      </c>
      <c r="F335" s="21">
        <f>IF($B335&gt;$C$5,"",$F334+$E335)</f>
        <v/>
      </c>
      <c r="G335" s="19">
        <f>IF($B335&gt;$C$5,"",$C335-$D335)</f>
        <v/>
      </c>
      <c r="H335" s="19">
        <f>($H334+Inputs!$C$7)*(1+$E$5)*(1-$G$5)</f>
        <v/>
      </c>
    </row>
    <row r="336">
      <c r="B336" s="28" t="n">
        <v>328</v>
      </c>
      <c r="C336" s="19">
        <f>IF($B336&gt;$C$5,"",($C335+Inputs!$C$7)*(1+$E$5))</f>
        <v/>
      </c>
      <c r="D336" s="19">
        <f>IF($B336&gt;$C$5,"",($D335+Inputs!$C$7)*(1+$E$5)*(1-$G$5))</f>
        <v/>
      </c>
      <c r="E336" s="21">
        <f>IF($B336&gt;$C$5,"",($D335+Inputs!$C$7)*(1+$E$5)*$G$5)</f>
        <v/>
      </c>
      <c r="F336" s="21">
        <f>IF($B336&gt;$C$5,"",$F335+$E336)</f>
        <v/>
      </c>
      <c r="G336" s="19">
        <f>IF($B336&gt;$C$5,"",$C336-$D336)</f>
        <v/>
      </c>
      <c r="H336" s="19">
        <f>($H335+Inputs!$C$7)*(1+$E$5)*(1-$G$5)</f>
        <v/>
      </c>
    </row>
    <row r="337">
      <c r="B337" s="28" t="n">
        <v>329</v>
      </c>
      <c r="C337" s="19">
        <f>IF($B337&gt;$C$5,"",($C336+Inputs!$C$7)*(1+$E$5))</f>
        <v/>
      </c>
      <c r="D337" s="19">
        <f>IF($B337&gt;$C$5,"",($D336+Inputs!$C$7)*(1+$E$5)*(1-$G$5))</f>
        <v/>
      </c>
      <c r="E337" s="21">
        <f>IF($B337&gt;$C$5,"",($D336+Inputs!$C$7)*(1+$E$5)*$G$5)</f>
        <v/>
      </c>
      <c r="F337" s="21">
        <f>IF($B337&gt;$C$5,"",$F336+$E337)</f>
        <v/>
      </c>
      <c r="G337" s="19">
        <f>IF($B337&gt;$C$5,"",$C337-$D337)</f>
        <v/>
      </c>
      <c r="H337" s="19">
        <f>($H336+Inputs!$C$7)*(1+$E$5)*(1-$G$5)</f>
        <v/>
      </c>
    </row>
    <row r="338">
      <c r="B338" s="28" t="n">
        <v>330</v>
      </c>
      <c r="C338" s="19">
        <f>IF($B338&gt;$C$5,"",($C337+Inputs!$C$7)*(1+$E$5))</f>
        <v/>
      </c>
      <c r="D338" s="19">
        <f>IF($B338&gt;$C$5,"",($D337+Inputs!$C$7)*(1+$E$5)*(1-$G$5))</f>
        <v/>
      </c>
      <c r="E338" s="21">
        <f>IF($B338&gt;$C$5,"",($D337+Inputs!$C$7)*(1+$E$5)*$G$5)</f>
        <v/>
      </c>
      <c r="F338" s="21">
        <f>IF($B338&gt;$C$5,"",$F337+$E338)</f>
        <v/>
      </c>
      <c r="G338" s="19">
        <f>IF($B338&gt;$C$5,"",$C338-$D338)</f>
        <v/>
      </c>
      <c r="H338" s="19">
        <f>($H337+Inputs!$C$7)*(1+$E$5)*(1-$G$5)</f>
        <v/>
      </c>
    </row>
    <row r="339">
      <c r="B339" s="28" t="n">
        <v>331</v>
      </c>
      <c r="C339" s="19">
        <f>IF($B339&gt;$C$5,"",($C338+Inputs!$C$7)*(1+$E$5))</f>
        <v/>
      </c>
      <c r="D339" s="19">
        <f>IF($B339&gt;$C$5,"",($D338+Inputs!$C$7)*(1+$E$5)*(1-$G$5))</f>
        <v/>
      </c>
      <c r="E339" s="21">
        <f>IF($B339&gt;$C$5,"",($D338+Inputs!$C$7)*(1+$E$5)*$G$5)</f>
        <v/>
      </c>
      <c r="F339" s="21">
        <f>IF($B339&gt;$C$5,"",$F338+$E339)</f>
        <v/>
      </c>
      <c r="G339" s="19">
        <f>IF($B339&gt;$C$5,"",$C339-$D339)</f>
        <v/>
      </c>
      <c r="H339" s="19">
        <f>($H338+Inputs!$C$7)*(1+$E$5)*(1-$G$5)</f>
        <v/>
      </c>
    </row>
    <row r="340">
      <c r="B340" s="28" t="n">
        <v>332</v>
      </c>
      <c r="C340" s="19">
        <f>IF($B340&gt;$C$5,"",($C339+Inputs!$C$7)*(1+$E$5))</f>
        <v/>
      </c>
      <c r="D340" s="19">
        <f>IF($B340&gt;$C$5,"",($D339+Inputs!$C$7)*(1+$E$5)*(1-$G$5))</f>
        <v/>
      </c>
      <c r="E340" s="21">
        <f>IF($B340&gt;$C$5,"",($D339+Inputs!$C$7)*(1+$E$5)*$G$5)</f>
        <v/>
      </c>
      <c r="F340" s="21">
        <f>IF($B340&gt;$C$5,"",$F339+$E340)</f>
        <v/>
      </c>
      <c r="G340" s="19">
        <f>IF($B340&gt;$C$5,"",$C340-$D340)</f>
        <v/>
      </c>
      <c r="H340" s="19">
        <f>($H339+Inputs!$C$7)*(1+$E$5)*(1-$G$5)</f>
        <v/>
      </c>
    </row>
    <row r="341">
      <c r="B341" s="28" t="n">
        <v>333</v>
      </c>
      <c r="C341" s="19">
        <f>IF($B341&gt;$C$5,"",($C340+Inputs!$C$7)*(1+$E$5))</f>
        <v/>
      </c>
      <c r="D341" s="19">
        <f>IF($B341&gt;$C$5,"",($D340+Inputs!$C$7)*(1+$E$5)*(1-$G$5))</f>
        <v/>
      </c>
      <c r="E341" s="21">
        <f>IF($B341&gt;$C$5,"",($D340+Inputs!$C$7)*(1+$E$5)*$G$5)</f>
        <v/>
      </c>
      <c r="F341" s="21">
        <f>IF($B341&gt;$C$5,"",$F340+$E341)</f>
        <v/>
      </c>
      <c r="G341" s="19">
        <f>IF($B341&gt;$C$5,"",$C341-$D341)</f>
        <v/>
      </c>
      <c r="H341" s="19">
        <f>($H340+Inputs!$C$7)*(1+$E$5)*(1-$G$5)</f>
        <v/>
      </c>
    </row>
    <row r="342">
      <c r="B342" s="28" t="n">
        <v>334</v>
      </c>
      <c r="C342" s="19">
        <f>IF($B342&gt;$C$5,"",($C341+Inputs!$C$7)*(1+$E$5))</f>
        <v/>
      </c>
      <c r="D342" s="19">
        <f>IF($B342&gt;$C$5,"",($D341+Inputs!$C$7)*(1+$E$5)*(1-$G$5))</f>
        <v/>
      </c>
      <c r="E342" s="21">
        <f>IF($B342&gt;$C$5,"",($D341+Inputs!$C$7)*(1+$E$5)*$G$5)</f>
        <v/>
      </c>
      <c r="F342" s="21">
        <f>IF($B342&gt;$C$5,"",$F341+$E342)</f>
        <v/>
      </c>
      <c r="G342" s="19">
        <f>IF($B342&gt;$C$5,"",$C342-$D342)</f>
        <v/>
      </c>
      <c r="H342" s="19">
        <f>($H341+Inputs!$C$7)*(1+$E$5)*(1-$G$5)</f>
        <v/>
      </c>
    </row>
    <row r="343">
      <c r="B343" s="28" t="n">
        <v>335</v>
      </c>
      <c r="C343" s="19">
        <f>IF($B343&gt;$C$5,"",($C342+Inputs!$C$7)*(1+$E$5))</f>
        <v/>
      </c>
      <c r="D343" s="19">
        <f>IF($B343&gt;$C$5,"",($D342+Inputs!$C$7)*(1+$E$5)*(1-$G$5))</f>
        <v/>
      </c>
      <c r="E343" s="21">
        <f>IF($B343&gt;$C$5,"",($D342+Inputs!$C$7)*(1+$E$5)*$G$5)</f>
        <v/>
      </c>
      <c r="F343" s="21">
        <f>IF($B343&gt;$C$5,"",$F342+$E343)</f>
        <v/>
      </c>
      <c r="G343" s="19">
        <f>IF($B343&gt;$C$5,"",$C343-$D343)</f>
        <v/>
      </c>
      <c r="H343" s="19">
        <f>($H342+Inputs!$C$7)*(1+$E$5)*(1-$G$5)</f>
        <v/>
      </c>
    </row>
    <row r="344">
      <c r="B344" s="28" t="n">
        <v>336</v>
      </c>
      <c r="C344" s="19">
        <f>IF($B344&gt;$C$5,"",($C343+Inputs!$C$7)*(1+$E$5))</f>
        <v/>
      </c>
      <c r="D344" s="19">
        <f>IF($B344&gt;$C$5,"",($D343+Inputs!$C$7)*(1+$E$5)*(1-$G$5))</f>
        <v/>
      </c>
      <c r="E344" s="21">
        <f>IF($B344&gt;$C$5,"",($D343+Inputs!$C$7)*(1+$E$5)*$G$5)</f>
        <v/>
      </c>
      <c r="F344" s="21">
        <f>IF($B344&gt;$C$5,"",$F343+$E344)</f>
        <v/>
      </c>
      <c r="G344" s="19">
        <f>IF($B344&gt;$C$5,"",$C344-$D344)</f>
        <v/>
      </c>
      <c r="H344" s="19">
        <f>($H343+Inputs!$C$7)*(1+$E$5)*(1-$G$5)</f>
        <v/>
      </c>
    </row>
    <row r="345">
      <c r="B345" s="28" t="n">
        <v>337</v>
      </c>
      <c r="C345" s="19">
        <f>IF($B345&gt;$C$5,"",($C344+Inputs!$C$7)*(1+$E$5))</f>
        <v/>
      </c>
      <c r="D345" s="19">
        <f>IF($B345&gt;$C$5,"",($D344+Inputs!$C$7)*(1+$E$5)*(1-$G$5))</f>
        <v/>
      </c>
      <c r="E345" s="21">
        <f>IF($B345&gt;$C$5,"",($D344+Inputs!$C$7)*(1+$E$5)*$G$5)</f>
        <v/>
      </c>
      <c r="F345" s="21">
        <f>IF($B345&gt;$C$5,"",$F344+$E345)</f>
        <v/>
      </c>
      <c r="G345" s="19">
        <f>IF($B345&gt;$C$5,"",$C345-$D345)</f>
        <v/>
      </c>
      <c r="H345" s="19">
        <f>($H344+Inputs!$C$7)*(1+$E$5)*(1-$G$5)</f>
        <v/>
      </c>
    </row>
    <row r="346">
      <c r="B346" s="28" t="n">
        <v>338</v>
      </c>
      <c r="C346" s="19">
        <f>IF($B346&gt;$C$5,"",($C345+Inputs!$C$7)*(1+$E$5))</f>
        <v/>
      </c>
      <c r="D346" s="19">
        <f>IF($B346&gt;$C$5,"",($D345+Inputs!$C$7)*(1+$E$5)*(1-$G$5))</f>
        <v/>
      </c>
      <c r="E346" s="21">
        <f>IF($B346&gt;$C$5,"",($D345+Inputs!$C$7)*(1+$E$5)*$G$5)</f>
        <v/>
      </c>
      <c r="F346" s="21">
        <f>IF($B346&gt;$C$5,"",$F345+$E346)</f>
        <v/>
      </c>
      <c r="G346" s="19">
        <f>IF($B346&gt;$C$5,"",$C346-$D346)</f>
        <v/>
      </c>
      <c r="H346" s="19">
        <f>($H345+Inputs!$C$7)*(1+$E$5)*(1-$G$5)</f>
        <v/>
      </c>
    </row>
    <row r="347">
      <c r="B347" s="28" t="n">
        <v>339</v>
      </c>
      <c r="C347" s="19">
        <f>IF($B347&gt;$C$5,"",($C346+Inputs!$C$7)*(1+$E$5))</f>
        <v/>
      </c>
      <c r="D347" s="19">
        <f>IF($B347&gt;$C$5,"",($D346+Inputs!$C$7)*(1+$E$5)*(1-$G$5))</f>
        <v/>
      </c>
      <c r="E347" s="21">
        <f>IF($B347&gt;$C$5,"",($D346+Inputs!$C$7)*(1+$E$5)*$G$5)</f>
        <v/>
      </c>
      <c r="F347" s="21">
        <f>IF($B347&gt;$C$5,"",$F346+$E347)</f>
        <v/>
      </c>
      <c r="G347" s="19">
        <f>IF($B347&gt;$C$5,"",$C347-$D347)</f>
        <v/>
      </c>
      <c r="H347" s="19">
        <f>($H346+Inputs!$C$7)*(1+$E$5)*(1-$G$5)</f>
        <v/>
      </c>
    </row>
    <row r="348">
      <c r="B348" s="28" t="n">
        <v>340</v>
      </c>
      <c r="C348" s="19">
        <f>IF($B348&gt;$C$5,"",($C347+Inputs!$C$7)*(1+$E$5))</f>
        <v/>
      </c>
      <c r="D348" s="19">
        <f>IF($B348&gt;$C$5,"",($D347+Inputs!$C$7)*(1+$E$5)*(1-$G$5))</f>
        <v/>
      </c>
      <c r="E348" s="21">
        <f>IF($B348&gt;$C$5,"",($D347+Inputs!$C$7)*(1+$E$5)*$G$5)</f>
        <v/>
      </c>
      <c r="F348" s="21">
        <f>IF($B348&gt;$C$5,"",$F347+$E348)</f>
        <v/>
      </c>
      <c r="G348" s="19">
        <f>IF($B348&gt;$C$5,"",$C348-$D348)</f>
        <v/>
      </c>
      <c r="H348" s="19">
        <f>($H347+Inputs!$C$7)*(1+$E$5)*(1-$G$5)</f>
        <v/>
      </c>
    </row>
    <row r="349">
      <c r="B349" s="28" t="n">
        <v>341</v>
      </c>
      <c r="C349" s="19">
        <f>IF($B349&gt;$C$5,"",($C348+Inputs!$C$7)*(1+$E$5))</f>
        <v/>
      </c>
      <c r="D349" s="19">
        <f>IF($B349&gt;$C$5,"",($D348+Inputs!$C$7)*(1+$E$5)*(1-$G$5))</f>
        <v/>
      </c>
      <c r="E349" s="21">
        <f>IF($B349&gt;$C$5,"",($D348+Inputs!$C$7)*(1+$E$5)*$G$5)</f>
        <v/>
      </c>
      <c r="F349" s="21">
        <f>IF($B349&gt;$C$5,"",$F348+$E349)</f>
        <v/>
      </c>
      <c r="G349" s="19">
        <f>IF($B349&gt;$C$5,"",$C349-$D349)</f>
        <v/>
      </c>
      <c r="H349" s="19">
        <f>($H348+Inputs!$C$7)*(1+$E$5)*(1-$G$5)</f>
        <v/>
      </c>
    </row>
    <row r="350">
      <c r="B350" s="28" t="n">
        <v>342</v>
      </c>
      <c r="C350" s="19">
        <f>IF($B350&gt;$C$5,"",($C349+Inputs!$C$7)*(1+$E$5))</f>
        <v/>
      </c>
      <c r="D350" s="19">
        <f>IF($B350&gt;$C$5,"",($D349+Inputs!$C$7)*(1+$E$5)*(1-$G$5))</f>
        <v/>
      </c>
      <c r="E350" s="21">
        <f>IF($B350&gt;$C$5,"",($D349+Inputs!$C$7)*(1+$E$5)*$G$5)</f>
        <v/>
      </c>
      <c r="F350" s="21">
        <f>IF($B350&gt;$C$5,"",$F349+$E350)</f>
        <v/>
      </c>
      <c r="G350" s="19">
        <f>IF($B350&gt;$C$5,"",$C350-$D350)</f>
        <v/>
      </c>
      <c r="H350" s="19">
        <f>($H349+Inputs!$C$7)*(1+$E$5)*(1-$G$5)</f>
        <v/>
      </c>
    </row>
    <row r="351">
      <c r="B351" s="28" t="n">
        <v>343</v>
      </c>
      <c r="C351" s="19">
        <f>IF($B351&gt;$C$5,"",($C350+Inputs!$C$7)*(1+$E$5))</f>
        <v/>
      </c>
      <c r="D351" s="19">
        <f>IF($B351&gt;$C$5,"",($D350+Inputs!$C$7)*(1+$E$5)*(1-$G$5))</f>
        <v/>
      </c>
      <c r="E351" s="21">
        <f>IF($B351&gt;$C$5,"",($D350+Inputs!$C$7)*(1+$E$5)*$G$5)</f>
        <v/>
      </c>
      <c r="F351" s="21">
        <f>IF($B351&gt;$C$5,"",$F350+$E351)</f>
        <v/>
      </c>
      <c r="G351" s="19">
        <f>IF($B351&gt;$C$5,"",$C351-$D351)</f>
        <v/>
      </c>
      <c r="H351" s="19">
        <f>($H350+Inputs!$C$7)*(1+$E$5)*(1-$G$5)</f>
        <v/>
      </c>
    </row>
    <row r="352">
      <c r="B352" s="28" t="n">
        <v>344</v>
      </c>
      <c r="C352" s="19">
        <f>IF($B352&gt;$C$5,"",($C351+Inputs!$C$7)*(1+$E$5))</f>
        <v/>
      </c>
      <c r="D352" s="19">
        <f>IF($B352&gt;$C$5,"",($D351+Inputs!$C$7)*(1+$E$5)*(1-$G$5))</f>
        <v/>
      </c>
      <c r="E352" s="21">
        <f>IF($B352&gt;$C$5,"",($D351+Inputs!$C$7)*(1+$E$5)*$G$5)</f>
        <v/>
      </c>
      <c r="F352" s="21">
        <f>IF($B352&gt;$C$5,"",$F351+$E352)</f>
        <v/>
      </c>
      <c r="G352" s="19">
        <f>IF($B352&gt;$C$5,"",$C352-$D352)</f>
        <v/>
      </c>
      <c r="H352" s="19">
        <f>($H351+Inputs!$C$7)*(1+$E$5)*(1-$G$5)</f>
        <v/>
      </c>
    </row>
    <row r="353">
      <c r="B353" s="28" t="n">
        <v>345</v>
      </c>
      <c r="C353" s="19">
        <f>IF($B353&gt;$C$5,"",($C352+Inputs!$C$7)*(1+$E$5))</f>
        <v/>
      </c>
      <c r="D353" s="19">
        <f>IF($B353&gt;$C$5,"",($D352+Inputs!$C$7)*(1+$E$5)*(1-$G$5))</f>
        <v/>
      </c>
      <c r="E353" s="21">
        <f>IF($B353&gt;$C$5,"",($D352+Inputs!$C$7)*(1+$E$5)*$G$5)</f>
        <v/>
      </c>
      <c r="F353" s="21">
        <f>IF($B353&gt;$C$5,"",$F352+$E353)</f>
        <v/>
      </c>
      <c r="G353" s="19">
        <f>IF($B353&gt;$C$5,"",$C353-$D353)</f>
        <v/>
      </c>
      <c r="H353" s="19">
        <f>($H352+Inputs!$C$7)*(1+$E$5)*(1-$G$5)</f>
        <v/>
      </c>
    </row>
    <row r="354">
      <c r="B354" s="28" t="n">
        <v>346</v>
      </c>
      <c r="C354" s="19">
        <f>IF($B354&gt;$C$5,"",($C353+Inputs!$C$7)*(1+$E$5))</f>
        <v/>
      </c>
      <c r="D354" s="19">
        <f>IF($B354&gt;$C$5,"",($D353+Inputs!$C$7)*(1+$E$5)*(1-$G$5))</f>
        <v/>
      </c>
      <c r="E354" s="21">
        <f>IF($B354&gt;$C$5,"",($D353+Inputs!$C$7)*(1+$E$5)*$G$5)</f>
        <v/>
      </c>
      <c r="F354" s="21">
        <f>IF($B354&gt;$C$5,"",$F353+$E354)</f>
        <v/>
      </c>
      <c r="G354" s="19">
        <f>IF($B354&gt;$C$5,"",$C354-$D354)</f>
        <v/>
      </c>
      <c r="H354" s="19">
        <f>($H353+Inputs!$C$7)*(1+$E$5)*(1-$G$5)</f>
        <v/>
      </c>
    </row>
    <row r="355">
      <c r="B355" s="28" t="n">
        <v>347</v>
      </c>
      <c r="C355" s="19">
        <f>IF($B355&gt;$C$5,"",($C354+Inputs!$C$7)*(1+$E$5))</f>
        <v/>
      </c>
      <c r="D355" s="19">
        <f>IF($B355&gt;$C$5,"",($D354+Inputs!$C$7)*(1+$E$5)*(1-$G$5))</f>
        <v/>
      </c>
      <c r="E355" s="21">
        <f>IF($B355&gt;$C$5,"",($D354+Inputs!$C$7)*(1+$E$5)*$G$5)</f>
        <v/>
      </c>
      <c r="F355" s="21">
        <f>IF($B355&gt;$C$5,"",$F354+$E355)</f>
        <v/>
      </c>
      <c r="G355" s="19">
        <f>IF($B355&gt;$C$5,"",$C355-$D355)</f>
        <v/>
      </c>
      <c r="H355" s="19">
        <f>($H354+Inputs!$C$7)*(1+$E$5)*(1-$G$5)</f>
        <v/>
      </c>
    </row>
    <row r="356">
      <c r="B356" s="28" t="n">
        <v>348</v>
      </c>
      <c r="C356" s="19">
        <f>IF($B356&gt;$C$5,"",($C355+Inputs!$C$7)*(1+$E$5))</f>
        <v/>
      </c>
      <c r="D356" s="19">
        <f>IF($B356&gt;$C$5,"",($D355+Inputs!$C$7)*(1+$E$5)*(1-$G$5))</f>
        <v/>
      </c>
      <c r="E356" s="21">
        <f>IF($B356&gt;$C$5,"",($D355+Inputs!$C$7)*(1+$E$5)*$G$5)</f>
        <v/>
      </c>
      <c r="F356" s="21">
        <f>IF($B356&gt;$C$5,"",$F355+$E356)</f>
        <v/>
      </c>
      <c r="G356" s="19">
        <f>IF($B356&gt;$C$5,"",$C356-$D356)</f>
        <v/>
      </c>
      <c r="H356" s="19">
        <f>($H355+Inputs!$C$7)*(1+$E$5)*(1-$G$5)</f>
        <v/>
      </c>
    </row>
    <row r="357">
      <c r="B357" s="28" t="n">
        <v>349</v>
      </c>
      <c r="C357" s="19">
        <f>IF($B357&gt;$C$5,"",($C356+Inputs!$C$7)*(1+$E$5))</f>
        <v/>
      </c>
      <c r="D357" s="19">
        <f>IF($B357&gt;$C$5,"",($D356+Inputs!$C$7)*(1+$E$5)*(1-$G$5))</f>
        <v/>
      </c>
      <c r="E357" s="21">
        <f>IF($B357&gt;$C$5,"",($D356+Inputs!$C$7)*(1+$E$5)*$G$5)</f>
        <v/>
      </c>
      <c r="F357" s="21">
        <f>IF($B357&gt;$C$5,"",$F356+$E357)</f>
        <v/>
      </c>
      <c r="G357" s="19">
        <f>IF($B357&gt;$C$5,"",$C357-$D357)</f>
        <v/>
      </c>
      <c r="H357" s="19">
        <f>($H356+Inputs!$C$7)*(1+$E$5)*(1-$G$5)</f>
        <v/>
      </c>
    </row>
    <row r="358">
      <c r="B358" s="28" t="n">
        <v>350</v>
      </c>
      <c r="C358" s="19">
        <f>IF($B358&gt;$C$5,"",($C357+Inputs!$C$7)*(1+$E$5))</f>
        <v/>
      </c>
      <c r="D358" s="19">
        <f>IF($B358&gt;$C$5,"",($D357+Inputs!$C$7)*(1+$E$5)*(1-$G$5))</f>
        <v/>
      </c>
      <c r="E358" s="21">
        <f>IF($B358&gt;$C$5,"",($D357+Inputs!$C$7)*(1+$E$5)*$G$5)</f>
        <v/>
      </c>
      <c r="F358" s="21">
        <f>IF($B358&gt;$C$5,"",$F357+$E358)</f>
        <v/>
      </c>
      <c r="G358" s="19">
        <f>IF($B358&gt;$C$5,"",$C358-$D358)</f>
        <v/>
      </c>
      <c r="H358" s="19">
        <f>($H357+Inputs!$C$7)*(1+$E$5)*(1-$G$5)</f>
        <v/>
      </c>
    </row>
    <row r="359">
      <c r="B359" s="28" t="n">
        <v>351</v>
      </c>
      <c r="C359" s="19">
        <f>IF($B359&gt;$C$5,"",($C358+Inputs!$C$7)*(1+$E$5))</f>
        <v/>
      </c>
      <c r="D359" s="19">
        <f>IF($B359&gt;$C$5,"",($D358+Inputs!$C$7)*(1+$E$5)*(1-$G$5))</f>
        <v/>
      </c>
      <c r="E359" s="21">
        <f>IF($B359&gt;$C$5,"",($D358+Inputs!$C$7)*(1+$E$5)*$G$5)</f>
        <v/>
      </c>
      <c r="F359" s="21">
        <f>IF($B359&gt;$C$5,"",$F358+$E359)</f>
        <v/>
      </c>
      <c r="G359" s="19">
        <f>IF($B359&gt;$C$5,"",$C359-$D359)</f>
        <v/>
      </c>
      <c r="H359" s="19">
        <f>($H358+Inputs!$C$7)*(1+$E$5)*(1-$G$5)</f>
        <v/>
      </c>
    </row>
    <row r="360">
      <c r="B360" s="28" t="n">
        <v>352</v>
      </c>
      <c r="C360" s="19">
        <f>IF($B360&gt;$C$5,"",($C359+Inputs!$C$7)*(1+$E$5))</f>
        <v/>
      </c>
      <c r="D360" s="19">
        <f>IF($B360&gt;$C$5,"",($D359+Inputs!$C$7)*(1+$E$5)*(1-$G$5))</f>
        <v/>
      </c>
      <c r="E360" s="21">
        <f>IF($B360&gt;$C$5,"",($D359+Inputs!$C$7)*(1+$E$5)*$G$5)</f>
        <v/>
      </c>
      <c r="F360" s="21">
        <f>IF($B360&gt;$C$5,"",$F359+$E360)</f>
        <v/>
      </c>
      <c r="G360" s="19">
        <f>IF($B360&gt;$C$5,"",$C360-$D360)</f>
        <v/>
      </c>
      <c r="H360" s="19">
        <f>($H359+Inputs!$C$7)*(1+$E$5)*(1-$G$5)</f>
        <v/>
      </c>
    </row>
    <row r="361">
      <c r="B361" s="28" t="n">
        <v>353</v>
      </c>
      <c r="C361" s="19">
        <f>IF($B361&gt;$C$5,"",($C360+Inputs!$C$7)*(1+$E$5))</f>
        <v/>
      </c>
      <c r="D361" s="19">
        <f>IF($B361&gt;$C$5,"",($D360+Inputs!$C$7)*(1+$E$5)*(1-$G$5))</f>
        <v/>
      </c>
      <c r="E361" s="21">
        <f>IF($B361&gt;$C$5,"",($D360+Inputs!$C$7)*(1+$E$5)*$G$5)</f>
        <v/>
      </c>
      <c r="F361" s="21">
        <f>IF($B361&gt;$C$5,"",$F360+$E361)</f>
        <v/>
      </c>
      <c r="G361" s="19">
        <f>IF($B361&gt;$C$5,"",$C361-$D361)</f>
        <v/>
      </c>
      <c r="H361" s="19">
        <f>($H360+Inputs!$C$7)*(1+$E$5)*(1-$G$5)</f>
        <v/>
      </c>
    </row>
    <row r="362">
      <c r="B362" s="28" t="n">
        <v>354</v>
      </c>
      <c r="C362" s="19">
        <f>IF($B362&gt;$C$5,"",($C361+Inputs!$C$7)*(1+$E$5))</f>
        <v/>
      </c>
      <c r="D362" s="19">
        <f>IF($B362&gt;$C$5,"",($D361+Inputs!$C$7)*(1+$E$5)*(1-$G$5))</f>
        <v/>
      </c>
      <c r="E362" s="21">
        <f>IF($B362&gt;$C$5,"",($D361+Inputs!$C$7)*(1+$E$5)*$G$5)</f>
        <v/>
      </c>
      <c r="F362" s="21">
        <f>IF($B362&gt;$C$5,"",$F361+$E362)</f>
        <v/>
      </c>
      <c r="G362" s="19">
        <f>IF($B362&gt;$C$5,"",$C362-$D362)</f>
        <v/>
      </c>
      <c r="H362" s="19">
        <f>($H361+Inputs!$C$7)*(1+$E$5)*(1-$G$5)</f>
        <v/>
      </c>
    </row>
    <row r="363">
      <c r="B363" s="28" t="n">
        <v>355</v>
      </c>
      <c r="C363" s="19">
        <f>IF($B363&gt;$C$5,"",($C362+Inputs!$C$7)*(1+$E$5))</f>
        <v/>
      </c>
      <c r="D363" s="19">
        <f>IF($B363&gt;$C$5,"",($D362+Inputs!$C$7)*(1+$E$5)*(1-$G$5))</f>
        <v/>
      </c>
      <c r="E363" s="21">
        <f>IF($B363&gt;$C$5,"",($D362+Inputs!$C$7)*(1+$E$5)*$G$5)</f>
        <v/>
      </c>
      <c r="F363" s="21">
        <f>IF($B363&gt;$C$5,"",$F362+$E363)</f>
        <v/>
      </c>
      <c r="G363" s="19">
        <f>IF($B363&gt;$C$5,"",$C363-$D363)</f>
        <v/>
      </c>
      <c r="H363" s="19">
        <f>($H362+Inputs!$C$7)*(1+$E$5)*(1-$G$5)</f>
        <v/>
      </c>
    </row>
    <row r="364">
      <c r="B364" s="28" t="n">
        <v>356</v>
      </c>
      <c r="C364" s="19">
        <f>IF($B364&gt;$C$5,"",($C363+Inputs!$C$7)*(1+$E$5))</f>
        <v/>
      </c>
      <c r="D364" s="19">
        <f>IF($B364&gt;$C$5,"",($D363+Inputs!$C$7)*(1+$E$5)*(1-$G$5))</f>
        <v/>
      </c>
      <c r="E364" s="21">
        <f>IF($B364&gt;$C$5,"",($D363+Inputs!$C$7)*(1+$E$5)*$G$5)</f>
        <v/>
      </c>
      <c r="F364" s="21">
        <f>IF($B364&gt;$C$5,"",$F363+$E364)</f>
        <v/>
      </c>
      <c r="G364" s="19">
        <f>IF($B364&gt;$C$5,"",$C364-$D364)</f>
        <v/>
      </c>
      <c r="H364" s="19">
        <f>($H363+Inputs!$C$7)*(1+$E$5)*(1-$G$5)</f>
        <v/>
      </c>
    </row>
    <row r="365">
      <c r="B365" s="28" t="n">
        <v>357</v>
      </c>
      <c r="C365" s="19">
        <f>IF($B365&gt;$C$5,"",($C364+Inputs!$C$7)*(1+$E$5))</f>
        <v/>
      </c>
      <c r="D365" s="19">
        <f>IF($B365&gt;$C$5,"",($D364+Inputs!$C$7)*(1+$E$5)*(1-$G$5))</f>
        <v/>
      </c>
      <c r="E365" s="21">
        <f>IF($B365&gt;$C$5,"",($D364+Inputs!$C$7)*(1+$E$5)*$G$5)</f>
        <v/>
      </c>
      <c r="F365" s="21">
        <f>IF($B365&gt;$C$5,"",$F364+$E365)</f>
        <v/>
      </c>
      <c r="G365" s="19">
        <f>IF($B365&gt;$C$5,"",$C365-$D365)</f>
        <v/>
      </c>
      <c r="H365" s="19">
        <f>($H364+Inputs!$C$7)*(1+$E$5)*(1-$G$5)</f>
        <v/>
      </c>
    </row>
    <row r="366">
      <c r="B366" s="28" t="n">
        <v>358</v>
      </c>
      <c r="C366" s="19">
        <f>IF($B366&gt;$C$5,"",($C365+Inputs!$C$7)*(1+$E$5))</f>
        <v/>
      </c>
      <c r="D366" s="19">
        <f>IF($B366&gt;$C$5,"",($D365+Inputs!$C$7)*(1+$E$5)*(1-$G$5))</f>
        <v/>
      </c>
      <c r="E366" s="21">
        <f>IF($B366&gt;$C$5,"",($D365+Inputs!$C$7)*(1+$E$5)*$G$5)</f>
        <v/>
      </c>
      <c r="F366" s="21">
        <f>IF($B366&gt;$C$5,"",$F365+$E366)</f>
        <v/>
      </c>
      <c r="G366" s="19">
        <f>IF($B366&gt;$C$5,"",$C366-$D366)</f>
        <v/>
      </c>
      <c r="H366" s="19">
        <f>($H365+Inputs!$C$7)*(1+$E$5)*(1-$G$5)</f>
        <v/>
      </c>
    </row>
    <row r="367">
      <c r="B367" s="28" t="n">
        <v>359</v>
      </c>
      <c r="C367" s="19">
        <f>IF($B367&gt;$C$5,"",($C366+Inputs!$C$7)*(1+$E$5))</f>
        <v/>
      </c>
      <c r="D367" s="19">
        <f>IF($B367&gt;$C$5,"",($D366+Inputs!$C$7)*(1+$E$5)*(1-$G$5))</f>
        <v/>
      </c>
      <c r="E367" s="21">
        <f>IF($B367&gt;$C$5,"",($D366+Inputs!$C$7)*(1+$E$5)*$G$5)</f>
        <v/>
      </c>
      <c r="F367" s="21">
        <f>IF($B367&gt;$C$5,"",$F366+$E367)</f>
        <v/>
      </c>
      <c r="G367" s="19">
        <f>IF($B367&gt;$C$5,"",$C367-$D367)</f>
        <v/>
      </c>
      <c r="H367" s="19">
        <f>($H366+Inputs!$C$7)*(1+$E$5)*(1-$G$5)</f>
        <v/>
      </c>
    </row>
    <row r="368">
      <c r="B368" s="28" t="n">
        <v>360</v>
      </c>
      <c r="C368" s="19">
        <f>IF($B368&gt;$C$5,"",($C367+Inputs!$C$7)*(1+$E$5))</f>
        <v/>
      </c>
      <c r="D368" s="19">
        <f>IF($B368&gt;$C$5,"",($D367+Inputs!$C$7)*(1+$E$5)*(1-$G$5))</f>
        <v/>
      </c>
      <c r="E368" s="21">
        <f>IF($B368&gt;$C$5,"",($D367+Inputs!$C$7)*(1+$E$5)*$G$5)</f>
        <v/>
      </c>
      <c r="F368" s="21">
        <f>IF($B368&gt;$C$5,"",$F367+$E368)</f>
        <v/>
      </c>
      <c r="G368" s="19">
        <f>IF($B368&gt;$C$5,"",$C368-$D368)</f>
        <v/>
      </c>
      <c r="H368" s="19">
        <f>($H367+Inputs!$C$7)*(1+$E$5)*(1-$G$5)</f>
        <v/>
      </c>
    </row>
    <row r="369">
      <c r="B369" s="28" t="n">
        <v>361</v>
      </c>
      <c r="C369" s="19">
        <f>IF($B369&gt;$C$5,"",($C368+Inputs!$C$7)*(1+$E$5))</f>
        <v/>
      </c>
      <c r="D369" s="19">
        <f>IF($B369&gt;$C$5,"",($D368+Inputs!$C$7)*(1+$E$5)*(1-$G$5))</f>
        <v/>
      </c>
      <c r="E369" s="21">
        <f>IF($B369&gt;$C$5,"",($D368+Inputs!$C$7)*(1+$E$5)*$G$5)</f>
        <v/>
      </c>
      <c r="F369" s="21">
        <f>IF($B369&gt;$C$5,"",$F368+$E369)</f>
        <v/>
      </c>
      <c r="G369" s="19">
        <f>IF($B369&gt;$C$5,"",$C369-$D369)</f>
        <v/>
      </c>
      <c r="H369" s="19">
        <f>($H368+Inputs!$C$7)*(1+$E$5)*(1-$G$5)</f>
        <v/>
      </c>
    </row>
    <row r="370">
      <c r="B370" s="28" t="n">
        <v>362</v>
      </c>
      <c r="C370" s="19">
        <f>IF($B370&gt;$C$5,"",($C369+Inputs!$C$7)*(1+$E$5))</f>
        <v/>
      </c>
      <c r="D370" s="19">
        <f>IF($B370&gt;$C$5,"",($D369+Inputs!$C$7)*(1+$E$5)*(1-$G$5))</f>
        <v/>
      </c>
      <c r="E370" s="21">
        <f>IF($B370&gt;$C$5,"",($D369+Inputs!$C$7)*(1+$E$5)*$G$5)</f>
        <v/>
      </c>
      <c r="F370" s="21">
        <f>IF($B370&gt;$C$5,"",$F369+$E370)</f>
        <v/>
      </c>
      <c r="G370" s="19">
        <f>IF($B370&gt;$C$5,"",$C370-$D370)</f>
        <v/>
      </c>
      <c r="H370" s="19">
        <f>($H369+Inputs!$C$7)*(1+$E$5)*(1-$G$5)</f>
        <v/>
      </c>
    </row>
    <row r="371">
      <c r="B371" s="28" t="n">
        <v>363</v>
      </c>
      <c r="C371" s="19">
        <f>IF($B371&gt;$C$5,"",($C370+Inputs!$C$7)*(1+$E$5))</f>
        <v/>
      </c>
      <c r="D371" s="19">
        <f>IF($B371&gt;$C$5,"",($D370+Inputs!$C$7)*(1+$E$5)*(1-$G$5))</f>
        <v/>
      </c>
      <c r="E371" s="21">
        <f>IF($B371&gt;$C$5,"",($D370+Inputs!$C$7)*(1+$E$5)*$G$5)</f>
        <v/>
      </c>
      <c r="F371" s="21">
        <f>IF($B371&gt;$C$5,"",$F370+$E371)</f>
        <v/>
      </c>
      <c r="G371" s="19">
        <f>IF($B371&gt;$C$5,"",$C371-$D371)</f>
        <v/>
      </c>
      <c r="H371" s="19">
        <f>($H370+Inputs!$C$7)*(1+$E$5)*(1-$G$5)</f>
        <v/>
      </c>
    </row>
    <row r="372">
      <c r="B372" s="28" t="n">
        <v>364</v>
      </c>
      <c r="C372" s="19">
        <f>IF($B372&gt;$C$5,"",($C371+Inputs!$C$7)*(1+$E$5))</f>
        <v/>
      </c>
      <c r="D372" s="19">
        <f>IF($B372&gt;$C$5,"",($D371+Inputs!$C$7)*(1+$E$5)*(1-$G$5))</f>
        <v/>
      </c>
      <c r="E372" s="21">
        <f>IF($B372&gt;$C$5,"",($D371+Inputs!$C$7)*(1+$E$5)*$G$5)</f>
        <v/>
      </c>
      <c r="F372" s="21">
        <f>IF($B372&gt;$C$5,"",$F371+$E372)</f>
        <v/>
      </c>
      <c r="G372" s="19">
        <f>IF($B372&gt;$C$5,"",$C372-$D372)</f>
        <v/>
      </c>
      <c r="H372" s="19">
        <f>($H371+Inputs!$C$7)*(1+$E$5)*(1-$G$5)</f>
        <v/>
      </c>
    </row>
    <row r="373">
      <c r="B373" s="28" t="n">
        <v>365</v>
      </c>
      <c r="C373" s="19">
        <f>IF($B373&gt;$C$5,"",($C372+Inputs!$C$7)*(1+$E$5))</f>
        <v/>
      </c>
      <c r="D373" s="19">
        <f>IF($B373&gt;$C$5,"",($D372+Inputs!$C$7)*(1+$E$5)*(1-$G$5))</f>
        <v/>
      </c>
      <c r="E373" s="21">
        <f>IF($B373&gt;$C$5,"",($D372+Inputs!$C$7)*(1+$E$5)*$G$5)</f>
        <v/>
      </c>
      <c r="F373" s="21">
        <f>IF($B373&gt;$C$5,"",$F372+$E373)</f>
        <v/>
      </c>
      <c r="G373" s="19">
        <f>IF($B373&gt;$C$5,"",$C373-$D373)</f>
        <v/>
      </c>
      <c r="H373" s="19">
        <f>($H372+Inputs!$C$7)*(1+$E$5)*(1-$G$5)</f>
        <v/>
      </c>
    </row>
    <row r="374">
      <c r="B374" s="28" t="n">
        <v>366</v>
      </c>
      <c r="C374" s="19">
        <f>IF($B374&gt;$C$5,"",($C373+Inputs!$C$7)*(1+$E$5))</f>
        <v/>
      </c>
      <c r="D374" s="19">
        <f>IF($B374&gt;$C$5,"",($D373+Inputs!$C$7)*(1+$E$5)*(1-$G$5))</f>
        <v/>
      </c>
      <c r="E374" s="21">
        <f>IF($B374&gt;$C$5,"",($D373+Inputs!$C$7)*(1+$E$5)*$G$5)</f>
        <v/>
      </c>
      <c r="F374" s="21">
        <f>IF($B374&gt;$C$5,"",$F373+$E374)</f>
        <v/>
      </c>
      <c r="G374" s="19">
        <f>IF($B374&gt;$C$5,"",$C374-$D374)</f>
        <v/>
      </c>
      <c r="H374" s="19">
        <f>($H373+Inputs!$C$7)*(1+$E$5)*(1-$G$5)</f>
        <v/>
      </c>
    </row>
    <row r="375">
      <c r="B375" s="28" t="n">
        <v>367</v>
      </c>
      <c r="C375" s="19">
        <f>IF($B375&gt;$C$5,"",($C374+Inputs!$C$7)*(1+$E$5))</f>
        <v/>
      </c>
      <c r="D375" s="19">
        <f>IF($B375&gt;$C$5,"",($D374+Inputs!$C$7)*(1+$E$5)*(1-$G$5))</f>
        <v/>
      </c>
      <c r="E375" s="21">
        <f>IF($B375&gt;$C$5,"",($D374+Inputs!$C$7)*(1+$E$5)*$G$5)</f>
        <v/>
      </c>
      <c r="F375" s="21">
        <f>IF($B375&gt;$C$5,"",$F374+$E375)</f>
        <v/>
      </c>
      <c r="G375" s="19">
        <f>IF($B375&gt;$C$5,"",$C375-$D375)</f>
        <v/>
      </c>
      <c r="H375" s="19">
        <f>($H374+Inputs!$C$7)*(1+$E$5)*(1-$G$5)</f>
        <v/>
      </c>
    </row>
    <row r="376">
      <c r="B376" s="28" t="n">
        <v>368</v>
      </c>
      <c r="C376" s="19">
        <f>IF($B376&gt;$C$5,"",($C375+Inputs!$C$7)*(1+$E$5))</f>
        <v/>
      </c>
      <c r="D376" s="19">
        <f>IF($B376&gt;$C$5,"",($D375+Inputs!$C$7)*(1+$E$5)*(1-$G$5))</f>
        <v/>
      </c>
      <c r="E376" s="21">
        <f>IF($B376&gt;$C$5,"",($D375+Inputs!$C$7)*(1+$E$5)*$G$5)</f>
        <v/>
      </c>
      <c r="F376" s="21">
        <f>IF($B376&gt;$C$5,"",$F375+$E376)</f>
        <v/>
      </c>
      <c r="G376" s="19">
        <f>IF($B376&gt;$C$5,"",$C376-$D376)</f>
        <v/>
      </c>
      <c r="H376" s="19">
        <f>($H375+Inputs!$C$7)*(1+$E$5)*(1-$G$5)</f>
        <v/>
      </c>
    </row>
    <row r="377">
      <c r="B377" s="28" t="n">
        <v>369</v>
      </c>
      <c r="C377" s="19">
        <f>IF($B377&gt;$C$5,"",($C376+Inputs!$C$7)*(1+$E$5))</f>
        <v/>
      </c>
      <c r="D377" s="19">
        <f>IF($B377&gt;$C$5,"",($D376+Inputs!$C$7)*(1+$E$5)*(1-$G$5))</f>
        <v/>
      </c>
      <c r="E377" s="21">
        <f>IF($B377&gt;$C$5,"",($D376+Inputs!$C$7)*(1+$E$5)*$G$5)</f>
        <v/>
      </c>
      <c r="F377" s="21">
        <f>IF($B377&gt;$C$5,"",$F376+$E377)</f>
        <v/>
      </c>
      <c r="G377" s="19">
        <f>IF($B377&gt;$C$5,"",$C377-$D377)</f>
        <v/>
      </c>
      <c r="H377" s="19">
        <f>($H376+Inputs!$C$7)*(1+$E$5)*(1-$G$5)</f>
        <v/>
      </c>
    </row>
    <row r="378">
      <c r="B378" s="28" t="n">
        <v>370</v>
      </c>
      <c r="C378" s="19">
        <f>IF($B378&gt;$C$5,"",($C377+Inputs!$C$7)*(1+$E$5))</f>
        <v/>
      </c>
      <c r="D378" s="19">
        <f>IF($B378&gt;$C$5,"",($D377+Inputs!$C$7)*(1+$E$5)*(1-$G$5))</f>
        <v/>
      </c>
      <c r="E378" s="21">
        <f>IF($B378&gt;$C$5,"",($D377+Inputs!$C$7)*(1+$E$5)*$G$5)</f>
        <v/>
      </c>
      <c r="F378" s="21">
        <f>IF($B378&gt;$C$5,"",$F377+$E378)</f>
        <v/>
      </c>
      <c r="G378" s="19">
        <f>IF($B378&gt;$C$5,"",$C378-$D378)</f>
        <v/>
      </c>
      <c r="H378" s="19">
        <f>($H377+Inputs!$C$7)*(1+$E$5)*(1-$G$5)</f>
        <v/>
      </c>
    </row>
    <row r="379">
      <c r="B379" s="28" t="n">
        <v>371</v>
      </c>
      <c r="C379" s="19">
        <f>IF($B379&gt;$C$5,"",($C378+Inputs!$C$7)*(1+$E$5))</f>
        <v/>
      </c>
      <c r="D379" s="19">
        <f>IF($B379&gt;$C$5,"",($D378+Inputs!$C$7)*(1+$E$5)*(1-$G$5))</f>
        <v/>
      </c>
      <c r="E379" s="21">
        <f>IF($B379&gt;$C$5,"",($D378+Inputs!$C$7)*(1+$E$5)*$G$5)</f>
        <v/>
      </c>
      <c r="F379" s="21">
        <f>IF($B379&gt;$C$5,"",$F378+$E379)</f>
        <v/>
      </c>
      <c r="G379" s="19">
        <f>IF($B379&gt;$C$5,"",$C379-$D379)</f>
        <v/>
      </c>
      <c r="H379" s="19">
        <f>($H378+Inputs!$C$7)*(1+$E$5)*(1-$G$5)</f>
        <v/>
      </c>
    </row>
    <row r="380">
      <c r="B380" s="28" t="n">
        <v>372</v>
      </c>
      <c r="C380" s="19">
        <f>IF($B380&gt;$C$5,"",($C379+Inputs!$C$7)*(1+$E$5))</f>
        <v/>
      </c>
      <c r="D380" s="19">
        <f>IF($B380&gt;$C$5,"",($D379+Inputs!$C$7)*(1+$E$5)*(1-$G$5))</f>
        <v/>
      </c>
      <c r="E380" s="21">
        <f>IF($B380&gt;$C$5,"",($D379+Inputs!$C$7)*(1+$E$5)*$G$5)</f>
        <v/>
      </c>
      <c r="F380" s="21">
        <f>IF($B380&gt;$C$5,"",$F379+$E380)</f>
        <v/>
      </c>
      <c r="G380" s="19">
        <f>IF($B380&gt;$C$5,"",$C380-$D380)</f>
        <v/>
      </c>
      <c r="H380" s="19">
        <f>($H379+Inputs!$C$7)*(1+$E$5)*(1-$G$5)</f>
        <v/>
      </c>
    </row>
    <row r="381">
      <c r="B381" s="28" t="n">
        <v>373</v>
      </c>
      <c r="C381" s="19">
        <f>IF($B381&gt;$C$5,"",($C380+Inputs!$C$7)*(1+$E$5))</f>
        <v/>
      </c>
      <c r="D381" s="19">
        <f>IF($B381&gt;$C$5,"",($D380+Inputs!$C$7)*(1+$E$5)*(1-$G$5))</f>
        <v/>
      </c>
      <c r="E381" s="21">
        <f>IF($B381&gt;$C$5,"",($D380+Inputs!$C$7)*(1+$E$5)*$G$5)</f>
        <v/>
      </c>
      <c r="F381" s="21">
        <f>IF($B381&gt;$C$5,"",$F380+$E381)</f>
        <v/>
      </c>
      <c r="G381" s="19">
        <f>IF($B381&gt;$C$5,"",$C381-$D381)</f>
        <v/>
      </c>
      <c r="H381" s="19">
        <f>($H380+Inputs!$C$7)*(1+$E$5)*(1-$G$5)</f>
        <v/>
      </c>
    </row>
    <row r="382">
      <c r="B382" s="28" t="n">
        <v>374</v>
      </c>
      <c r="C382" s="19">
        <f>IF($B382&gt;$C$5,"",($C381+Inputs!$C$7)*(1+$E$5))</f>
        <v/>
      </c>
      <c r="D382" s="19">
        <f>IF($B382&gt;$C$5,"",($D381+Inputs!$C$7)*(1+$E$5)*(1-$G$5))</f>
        <v/>
      </c>
      <c r="E382" s="21">
        <f>IF($B382&gt;$C$5,"",($D381+Inputs!$C$7)*(1+$E$5)*$G$5)</f>
        <v/>
      </c>
      <c r="F382" s="21">
        <f>IF($B382&gt;$C$5,"",$F381+$E382)</f>
        <v/>
      </c>
      <c r="G382" s="19">
        <f>IF($B382&gt;$C$5,"",$C382-$D382)</f>
        <v/>
      </c>
      <c r="H382" s="19">
        <f>($H381+Inputs!$C$7)*(1+$E$5)*(1-$G$5)</f>
        <v/>
      </c>
    </row>
    <row r="383">
      <c r="B383" s="28" t="n">
        <v>375</v>
      </c>
      <c r="C383" s="19">
        <f>IF($B383&gt;$C$5,"",($C382+Inputs!$C$7)*(1+$E$5))</f>
        <v/>
      </c>
      <c r="D383" s="19">
        <f>IF($B383&gt;$C$5,"",($D382+Inputs!$C$7)*(1+$E$5)*(1-$G$5))</f>
        <v/>
      </c>
      <c r="E383" s="21">
        <f>IF($B383&gt;$C$5,"",($D382+Inputs!$C$7)*(1+$E$5)*$G$5)</f>
        <v/>
      </c>
      <c r="F383" s="21">
        <f>IF($B383&gt;$C$5,"",$F382+$E383)</f>
        <v/>
      </c>
      <c r="G383" s="19">
        <f>IF($B383&gt;$C$5,"",$C383-$D383)</f>
        <v/>
      </c>
      <c r="H383" s="19">
        <f>($H382+Inputs!$C$7)*(1+$E$5)*(1-$G$5)</f>
        <v/>
      </c>
    </row>
    <row r="384">
      <c r="B384" s="28" t="n">
        <v>376</v>
      </c>
      <c r="C384" s="19">
        <f>IF($B384&gt;$C$5,"",($C383+Inputs!$C$7)*(1+$E$5))</f>
        <v/>
      </c>
      <c r="D384" s="19">
        <f>IF($B384&gt;$C$5,"",($D383+Inputs!$C$7)*(1+$E$5)*(1-$G$5))</f>
        <v/>
      </c>
      <c r="E384" s="21">
        <f>IF($B384&gt;$C$5,"",($D383+Inputs!$C$7)*(1+$E$5)*$G$5)</f>
        <v/>
      </c>
      <c r="F384" s="21">
        <f>IF($B384&gt;$C$5,"",$F383+$E384)</f>
        <v/>
      </c>
      <c r="G384" s="19">
        <f>IF($B384&gt;$C$5,"",$C384-$D384)</f>
        <v/>
      </c>
      <c r="H384" s="19">
        <f>($H383+Inputs!$C$7)*(1+$E$5)*(1-$G$5)</f>
        <v/>
      </c>
    </row>
    <row r="385">
      <c r="B385" s="28" t="n">
        <v>377</v>
      </c>
      <c r="C385" s="19">
        <f>IF($B385&gt;$C$5,"",($C384+Inputs!$C$7)*(1+$E$5))</f>
        <v/>
      </c>
      <c r="D385" s="19">
        <f>IF($B385&gt;$C$5,"",($D384+Inputs!$C$7)*(1+$E$5)*(1-$G$5))</f>
        <v/>
      </c>
      <c r="E385" s="21">
        <f>IF($B385&gt;$C$5,"",($D384+Inputs!$C$7)*(1+$E$5)*$G$5)</f>
        <v/>
      </c>
      <c r="F385" s="21">
        <f>IF($B385&gt;$C$5,"",$F384+$E385)</f>
        <v/>
      </c>
      <c r="G385" s="19">
        <f>IF($B385&gt;$C$5,"",$C385-$D385)</f>
        <v/>
      </c>
      <c r="H385" s="19">
        <f>($H384+Inputs!$C$7)*(1+$E$5)*(1-$G$5)</f>
        <v/>
      </c>
    </row>
    <row r="386">
      <c r="B386" s="28" t="n">
        <v>378</v>
      </c>
      <c r="C386" s="19">
        <f>IF($B386&gt;$C$5,"",($C385+Inputs!$C$7)*(1+$E$5))</f>
        <v/>
      </c>
      <c r="D386" s="19">
        <f>IF($B386&gt;$C$5,"",($D385+Inputs!$C$7)*(1+$E$5)*(1-$G$5))</f>
        <v/>
      </c>
      <c r="E386" s="21">
        <f>IF($B386&gt;$C$5,"",($D385+Inputs!$C$7)*(1+$E$5)*$G$5)</f>
        <v/>
      </c>
      <c r="F386" s="21">
        <f>IF($B386&gt;$C$5,"",$F385+$E386)</f>
        <v/>
      </c>
      <c r="G386" s="19">
        <f>IF($B386&gt;$C$5,"",$C386-$D386)</f>
        <v/>
      </c>
      <c r="H386" s="19">
        <f>($H385+Inputs!$C$7)*(1+$E$5)*(1-$G$5)</f>
        <v/>
      </c>
    </row>
    <row r="387">
      <c r="B387" s="28" t="n">
        <v>379</v>
      </c>
      <c r="C387" s="19">
        <f>IF($B387&gt;$C$5,"",($C386+Inputs!$C$7)*(1+$E$5))</f>
        <v/>
      </c>
      <c r="D387" s="19">
        <f>IF($B387&gt;$C$5,"",($D386+Inputs!$C$7)*(1+$E$5)*(1-$G$5))</f>
        <v/>
      </c>
      <c r="E387" s="21">
        <f>IF($B387&gt;$C$5,"",($D386+Inputs!$C$7)*(1+$E$5)*$G$5)</f>
        <v/>
      </c>
      <c r="F387" s="21">
        <f>IF($B387&gt;$C$5,"",$F386+$E387)</f>
        <v/>
      </c>
      <c r="G387" s="19">
        <f>IF($B387&gt;$C$5,"",$C387-$D387)</f>
        <v/>
      </c>
      <c r="H387" s="19">
        <f>($H386+Inputs!$C$7)*(1+$E$5)*(1-$G$5)</f>
        <v/>
      </c>
    </row>
    <row r="388">
      <c r="B388" s="28" t="n">
        <v>380</v>
      </c>
      <c r="C388" s="19">
        <f>IF($B388&gt;$C$5,"",($C387+Inputs!$C$7)*(1+$E$5))</f>
        <v/>
      </c>
      <c r="D388" s="19">
        <f>IF($B388&gt;$C$5,"",($D387+Inputs!$C$7)*(1+$E$5)*(1-$G$5))</f>
        <v/>
      </c>
      <c r="E388" s="21">
        <f>IF($B388&gt;$C$5,"",($D387+Inputs!$C$7)*(1+$E$5)*$G$5)</f>
        <v/>
      </c>
      <c r="F388" s="21">
        <f>IF($B388&gt;$C$5,"",$F387+$E388)</f>
        <v/>
      </c>
      <c r="G388" s="19">
        <f>IF($B388&gt;$C$5,"",$C388-$D388)</f>
        <v/>
      </c>
      <c r="H388" s="19">
        <f>($H387+Inputs!$C$7)*(1+$E$5)*(1-$G$5)</f>
        <v/>
      </c>
    </row>
    <row r="389">
      <c r="B389" s="28" t="n">
        <v>381</v>
      </c>
      <c r="C389" s="19">
        <f>IF($B389&gt;$C$5,"",($C388+Inputs!$C$7)*(1+$E$5))</f>
        <v/>
      </c>
      <c r="D389" s="19">
        <f>IF($B389&gt;$C$5,"",($D388+Inputs!$C$7)*(1+$E$5)*(1-$G$5))</f>
        <v/>
      </c>
      <c r="E389" s="21">
        <f>IF($B389&gt;$C$5,"",($D388+Inputs!$C$7)*(1+$E$5)*$G$5)</f>
        <v/>
      </c>
      <c r="F389" s="21">
        <f>IF($B389&gt;$C$5,"",$F388+$E389)</f>
        <v/>
      </c>
      <c r="G389" s="19">
        <f>IF($B389&gt;$C$5,"",$C389-$D389)</f>
        <v/>
      </c>
      <c r="H389" s="19">
        <f>($H388+Inputs!$C$7)*(1+$E$5)*(1-$G$5)</f>
        <v/>
      </c>
    </row>
    <row r="390">
      <c r="B390" s="28" t="n">
        <v>382</v>
      </c>
      <c r="C390" s="19">
        <f>IF($B390&gt;$C$5,"",($C389+Inputs!$C$7)*(1+$E$5))</f>
        <v/>
      </c>
      <c r="D390" s="19">
        <f>IF($B390&gt;$C$5,"",($D389+Inputs!$C$7)*(1+$E$5)*(1-$G$5))</f>
        <v/>
      </c>
      <c r="E390" s="21">
        <f>IF($B390&gt;$C$5,"",($D389+Inputs!$C$7)*(1+$E$5)*$G$5)</f>
        <v/>
      </c>
      <c r="F390" s="21">
        <f>IF($B390&gt;$C$5,"",$F389+$E390)</f>
        <v/>
      </c>
      <c r="G390" s="19">
        <f>IF($B390&gt;$C$5,"",$C390-$D390)</f>
        <v/>
      </c>
      <c r="H390" s="19">
        <f>($H389+Inputs!$C$7)*(1+$E$5)*(1-$G$5)</f>
        <v/>
      </c>
    </row>
    <row r="391">
      <c r="B391" s="28" t="n">
        <v>383</v>
      </c>
      <c r="C391" s="19">
        <f>IF($B391&gt;$C$5,"",($C390+Inputs!$C$7)*(1+$E$5))</f>
        <v/>
      </c>
      <c r="D391" s="19">
        <f>IF($B391&gt;$C$5,"",($D390+Inputs!$C$7)*(1+$E$5)*(1-$G$5))</f>
        <v/>
      </c>
      <c r="E391" s="21">
        <f>IF($B391&gt;$C$5,"",($D390+Inputs!$C$7)*(1+$E$5)*$G$5)</f>
        <v/>
      </c>
      <c r="F391" s="21">
        <f>IF($B391&gt;$C$5,"",$F390+$E391)</f>
        <v/>
      </c>
      <c r="G391" s="19">
        <f>IF($B391&gt;$C$5,"",$C391-$D391)</f>
        <v/>
      </c>
      <c r="H391" s="19">
        <f>($H390+Inputs!$C$7)*(1+$E$5)*(1-$G$5)</f>
        <v/>
      </c>
    </row>
    <row r="392">
      <c r="B392" s="28" t="n">
        <v>384</v>
      </c>
      <c r="C392" s="19">
        <f>IF($B392&gt;$C$5,"",($C391+Inputs!$C$7)*(1+$E$5))</f>
        <v/>
      </c>
      <c r="D392" s="19">
        <f>IF($B392&gt;$C$5,"",($D391+Inputs!$C$7)*(1+$E$5)*(1-$G$5))</f>
        <v/>
      </c>
      <c r="E392" s="21">
        <f>IF($B392&gt;$C$5,"",($D391+Inputs!$C$7)*(1+$E$5)*$G$5)</f>
        <v/>
      </c>
      <c r="F392" s="21">
        <f>IF($B392&gt;$C$5,"",$F391+$E392)</f>
        <v/>
      </c>
      <c r="G392" s="19">
        <f>IF($B392&gt;$C$5,"",$C392-$D392)</f>
        <v/>
      </c>
      <c r="H392" s="19">
        <f>($H391+Inputs!$C$7)*(1+$E$5)*(1-$G$5)</f>
        <v/>
      </c>
    </row>
    <row r="393">
      <c r="B393" s="28" t="n">
        <v>385</v>
      </c>
      <c r="C393" s="19">
        <f>IF($B393&gt;$C$5,"",($C392+Inputs!$C$7)*(1+$E$5))</f>
        <v/>
      </c>
      <c r="D393" s="19">
        <f>IF($B393&gt;$C$5,"",($D392+Inputs!$C$7)*(1+$E$5)*(1-$G$5))</f>
        <v/>
      </c>
      <c r="E393" s="21">
        <f>IF($B393&gt;$C$5,"",($D392+Inputs!$C$7)*(1+$E$5)*$G$5)</f>
        <v/>
      </c>
      <c r="F393" s="21">
        <f>IF($B393&gt;$C$5,"",$F392+$E393)</f>
        <v/>
      </c>
      <c r="G393" s="19">
        <f>IF($B393&gt;$C$5,"",$C393-$D393)</f>
        <v/>
      </c>
      <c r="H393" s="19">
        <f>($H392+Inputs!$C$7)*(1+$E$5)*(1-$G$5)</f>
        <v/>
      </c>
    </row>
    <row r="394">
      <c r="B394" s="28" t="n">
        <v>386</v>
      </c>
      <c r="C394" s="19">
        <f>IF($B394&gt;$C$5,"",($C393+Inputs!$C$7)*(1+$E$5))</f>
        <v/>
      </c>
      <c r="D394" s="19">
        <f>IF($B394&gt;$C$5,"",($D393+Inputs!$C$7)*(1+$E$5)*(1-$G$5))</f>
        <v/>
      </c>
      <c r="E394" s="21">
        <f>IF($B394&gt;$C$5,"",($D393+Inputs!$C$7)*(1+$E$5)*$G$5)</f>
        <v/>
      </c>
      <c r="F394" s="21">
        <f>IF($B394&gt;$C$5,"",$F393+$E394)</f>
        <v/>
      </c>
      <c r="G394" s="19">
        <f>IF($B394&gt;$C$5,"",$C394-$D394)</f>
        <v/>
      </c>
      <c r="H394" s="19">
        <f>($H393+Inputs!$C$7)*(1+$E$5)*(1-$G$5)</f>
        <v/>
      </c>
    </row>
    <row r="395">
      <c r="B395" s="28" t="n">
        <v>387</v>
      </c>
      <c r="C395" s="19">
        <f>IF($B395&gt;$C$5,"",($C394+Inputs!$C$7)*(1+$E$5))</f>
        <v/>
      </c>
      <c r="D395" s="19">
        <f>IF($B395&gt;$C$5,"",($D394+Inputs!$C$7)*(1+$E$5)*(1-$G$5))</f>
        <v/>
      </c>
      <c r="E395" s="21">
        <f>IF($B395&gt;$C$5,"",($D394+Inputs!$C$7)*(1+$E$5)*$G$5)</f>
        <v/>
      </c>
      <c r="F395" s="21">
        <f>IF($B395&gt;$C$5,"",$F394+$E395)</f>
        <v/>
      </c>
      <c r="G395" s="19">
        <f>IF($B395&gt;$C$5,"",$C395-$D395)</f>
        <v/>
      </c>
      <c r="H395" s="19">
        <f>($H394+Inputs!$C$7)*(1+$E$5)*(1-$G$5)</f>
        <v/>
      </c>
    </row>
    <row r="396">
      <c r="B396" s="28" t="n">
        <v>388</v>
      </c>
      <c r="C396" s="19">
        <f>IF($B396&gt;$C$5,"",($C395+Inputs!$C$7)*(1+$E$5))</f>
        <v/>
      </c>
      <c r="D396" s="19">
        <f>IF($B396&gt;$C$5,"",($D395+Inputs!$C$7)*(1+$E$5)*(1-$G$5))</f>
        <v/>
      </c>
      <c r="E396" s="21">
        <f>IF($B396&gt;$C$5,"",($D395+Inputs!$C$7)*(1+$E$5)*$G$5)</f>
        <v/>
      </c>
      <c r="F396" s="21">
        <f>IF($B396&gt;$C$5,"",$F395+$E396)</f>
        <v/>
      </c>
      <c r="G396" s="19">
        <f>IF($B396&gt;$C$5,"",$C396-$D396)</f>
        <v/>
      </c>
      <c r="H396" s="19">
        <f>($H395+Inputs!$C$7)*(1+$E$5)*(1-$G$5)</f>
        <v/>
      </c>
    </row>
    <row r="397">
      <c r="B397" s="28" t="n">
        <v>389</v>
      </c>
      <c r="C397" s="19">
        <f>IF($B397&gt;$C$5,"",($C396+Inputs!$C$7)*(1+$E$5))</f>
        <v/>
      </c>
      <c r="D397" s="19">
        <f>IF($B397&gt;$C$5,"",($D396+Inputs!$C$7)*(1+$E$5)*(1-$G$5))</f>
        <v/>
      </c>
      <c r="E397" s="21">
        <f>IF($B397&gt;$C$5,"",($D396+Inputs!$C$7)*(1+$E$5)*$G$5)</f>
        <v/>
      </c>
      <c r="F397" s="21">
        <f>IF($B397&gt;$C$5,"",$F396+$E397)</f>
        <v/>
      </c>
      <c r="G397" s="19">
        <f>IF($B397&gt;$C$5,"",$C397-$D397)</f>
        <v/>
      </c>
      <c r="H397" s="19">
        <f>($H396+Inputs!$C$7)*(1+$E$5)*(1-$G$5)</f>
        <v/>
      </c>
    </row>
    <row r="398">
      <c r="B398" s="28" t="n">
        <v>390</v>
      </c>
      <c r="C398" s="19">
        <f>IF($B398&gt;$C$5,"",($C397+Inputs!$C$7)*(1+$E$5))</f>
        <v/>
      </c>
      <c r="D398" s="19">
        <f>IF($B398&gt;$C$5,"",($D397+Inputs!$C$7)*(1+$E$5)*(1-$G$5))</f>
        <v/>
      </c>
      <c r="E398" s="21">
        <f>IF($B398&gt;$C$5,"",($D397+Inputs!$C$7)*(1+$E$5)*$G$5)</f>
        <v/>
      </c>
      <c r="F398" s="21">
        <f>IF($B398&gt;$C$5,"",$F397+$E398)</f>
        <v/>
      </c>
      <c r="G398" s="19">
        <f>IF($B398&gt;$C$5,"",$C398-$D398)</f>
        <v/>
      </c>
      <c r="H398" s="19">
        <f>($H397+Inputs!$C$7)*(1+$E$5)*(1-$G$5)</f>
        <v/>
      </c>
    </row>
    <row r="399">
      <c r="B399" s="28" t="n">
        <v>391</v>
      </c>
      <c r="C399" s="19">
        <f>IF($B399&gt;$C$5,"",($C398+Inputs!$C$7)*(1+$E$5))</f>
        <v/>
      </c>
      <c r="D399" s="19">
        <f>IF($B399&gt;$C$5,"",($D398+Inputs!$C$7)*(1+$E$5)*(1-$G$5))</f>
        <v/>
      </c>
      <c r="E399" s="21">
        <f>IF($B399&gt;$C$5,"",($D398+Inputs!$C$7)*(1+$E$5)*$G$5)</f>
        <v/>
      </c>
      <c r="F399" s="21">
        <f>IF($B399&gt;$C$5,"",$F398+$E399)</f>
        <v/>
      </c>
      <c r="G399" s="19">
        <f>IF($B399&gt;$C$5,"",$C399-$D399)</f>
        <v/>
      </c>
      <c r="H399" s="19">
        <f>($H398+Inputs!$C$7)*(1+$E$5)*(1-$G$5)</f>
        <v/>
      </c>
    </row>
    <row r="400">
      <c r="B400" s="28" t="n">
        <v>392</v>
      </c>
      <c r="C400" s="19">
        <f>IF($B400&gt;$C$5,"",($C399+Inputs!$C$7)*(1+$E$5))</f>
        <v/>
      </c>
      <c r="D400" s="19">
        <f>IF($B400&gt;$C$5,"",($D399+Inputs!$C$7)*(1+$E$5)*(1-$G$5))</f>
        <v/>
      </c>
      <c r="E400" s="21">
        <f>IF($B400&gt;$C$5,"",($D399+Inputs!$C$7)*(1+$E$5)*$G$5)</f>
        <v/>
      </c>
      <c r="F400" s="21">
        <f>IF($B400&gt;$C$5,"",$F399+$E400)</f>
        <v/>
      </c>
      <c r="G400" s="19">
        <f>IF($B400&gt;$C$5,"",$C400-$D400)</f>
        <v/>
      </c>
      <c r="H400" s="19">
        <f>($H399+Inputs!$C$7)*(1+$E$5)*(1-$G$5)</f>
        <v/>
      </c>
    </row>
    <row r="401">
      <c r="B401" s="28" t="n">
        <v>393</v>
      </c>
      <c r="C401" s="19">
        <f>IF($B401&gt;$C$5,"",($C400+Inputs!$C$7)*(1+$E$5))</f>
        <v/>
      </c>
      <c r="D401" s="19">
        <f>IF($B401&gt;$C$5,"",($D400+Inputs!$C$7)*(1+$E$5)*(1-$G$5))</f>
        <v/>
      </c>
      <c r="E401" s="21">
        <f>IF($B401&gt;$C$5,"",($D400+Inputs!$C$7)*(1+$E$5)*$G$5)</f>
        <v/>
      </c>
      <c r="F401" s="21">
        <f>IF($B401&gt;$C$5,"",$F400+$E401)</f>
        <v/>
      </c>
      <c r="G401" s="19">
        <f>IF($B401&gt;$C$5,"",$C401-$D401)</f>
        <v/>
      </c>
      <c r="H401" s="19">
        <f>($H400+Inputs!$C$7)*(1+$E$5)*(1-$G$5)</f>
        <v/>
      </c>
    </row>
    <row r="402">
      <c r="B402" s="28" t="n">
        <v>394</v>
      </c>
      <c r="C402" s="19">
        <f>IF($B402&gt;$C$5,"",($C401+Inputs!$C$7)*(1+$E$5))</f>
        <v/>
      </c>
      <c r="D402" s="19">
        <f>IF($B402&gt;$C$5,"",($D401+Inputs!$C$7)*(1+$E$5)*(1-$G$5))</f>
        <v/>
      </c>
      <c r="E402" s="21">
        <f>IF($B402&gt;$C$5,"",($D401+Inputs!$C$7)*(1+$E$5)*$G$5)</f>
        <v/>
      </c>
      <c r="F402" s="21">
        <f>IF($B402&gt;$C$5,"",$F401+$E402)</f>
        <v/>
      </c>
      <c r="G402" s="19">
        <f>IF($B402&gt;$C$5,"",$C402-$D402)</f>
        <v/>
      </c>
      <c r="H402" s="19">
        <f>($H401+Inputs!$C$7)*(1+$E$5)*(1-$G$5)</f>
        <v/>
      </c>
    </row>
    <row r="403">
      <c r="B403" s="28" t="n">
        <v>395</v>
      </c>
      <c r="C403" s="19">
        <f>IF($B403&gt;$C$5,"",($C402+Inputs!$C$7)*(1+$E$5))</f>
        <v/>
      </c>
      <c r="D403" s="19">
        <f>IF($B403&gt;$C$5,"",($D402+Inputs!$C$7)*(1+$E$5)*(1-$G$5))</f>
        <v/>
      </c>
      <c r="E403" s="21">
        <f>IF($B403&gt;$C$5,"",($D402+Inputs!$C$7)*(1+$E$5)*$G$5)</f>
        <v/>
      </c>
      <c r="F403" s="21">
        <f>IF($B403&gt;$C$5,"",$F402+$E403)</f>
        <v/>
      </c>
      <c r="G403" s="19">
        <f>IF($B403&gt;$C$5,"",$C403-$D403)</f>
        <v/>
      </c>
      <c r="H403" s="19">
        <f>($H402+Inputs!$C$7)*(1+$E$5)*(1-$G$5)</f>
        <v/>
      </c>
    </row>
    <row r="404">
      <c r="B404" s="28" t="n">
        <v>396</v>
      </c>
      <c r="C404" s="19">
        <f>IF($B404&gt;$C$5,"",($C403+Inputs!$C$7)*(1+$E$5))</f>
        <v/>
      </c>
      <c r="D404" s="19">
        <f>IF($B404&gt;$C$5,"",($D403+Inputs!$C$7)*(1+$E$5)*(1-$G$5))</f>
        <v/>
      </c>
      <c r="E404" s="21">
        <f>IF($B404&gt;$C$5,"",($D403+Inputs!$C$7)*(1+$E$5)*$G$5)</f>
        <v/>
      </c>
      <c r="F404" s="21">
        <f>IF($B404&gt;$C$5,"",$F403+$E404)</f>
        <v/>
      </c>
      <c r="G404" s="19">
        <f>IF($B404&gt;$C$5,"",$C404-$D404)</f>
        <v/>
      </c>
      <c r="H404" s="19">
        <f>($H403+Inputs!$C$7)*(1+$E$5)*(1-$G$5)</f>
        <v/>
      </c>
    </row>
    <row r="405">
      <c r="B405" s="28" t="n">
        <v>397</v>
      </c>
      <c r="C405" s="19">
        <f>IF($B405&gt;$C$5,"",($C404+Inputs!$C$7)*(1+$E$5))</f>
        <v/>
      </c>
      <c r="D405" s="19">
        <f>IF($B405&gt;$C$5,"",($D404+Inputs!$C$7)*(1+$E$5)*(1-$G$5))</f>
        <v/>
      </c>
      <c r="E405" s="21">
        <f>IF($B405&gt;$C$5,"",($D404+Inputs!$C$7)*(1+$E$5)*$G$5)</f>
        <v/>
      </c>
      <c r="F405" s="21">
        <f>IF($B405&gt;$C$5,"",$F404+$E405)</f>
        <v/>
      </c>
      <c r="G405" s="19">
        <f>IF($B405&gt;$C$5,"",$C405-$D405)</f>
        <v/>
      </c>
      <c r="H405" s="19">
        <f>($H404+Inputs!$C$7)*(1+$E$5)*(1-$G$5)</f>
        <v/>
      </c>
    </row>
    <row r="406">
      <c r="B406" s="28" t="n">
        <v>398</v>
      </c>
      <c r="C406" s="19">
        <f>IF($B406&gt;$C$5,"",($C405+Inputs!$C$7)*(1+$E$5))</f>
        <v/>
      </c>
      <c r="D406" s="19">
        <f>IF($B406&gt;$C$5,"",($D405+Inputs!$C$7)*(1+$E$5)*(1-$G$5))</f>
        <v/>
      </c>
      <c r="E406" s="21">
        <f>IF($B406&gt;$C$5,"",($D405+Inputs!$C$7)*(1+$E$5)*$G$5)</f>
        <v/>
      </c>
      <c r="F406" s="21">
        <f>IF($B406&gt;$C$5,"",$F405+$E406)</f>
        <v/>
      </c>
      <c r="G406" s="19">
        <f>IF($B406&gt;$C$5,"",$C406-$D406)</f>
        <v/>
      </c>
      <c r="H406" s="19">
        <f>($H405+Inputs!$C$7)*(1+$E$5)*(1-$G$5)</f>
        <v/>
      </c>
    </row>
    <row r="407">
      <c r="B407" s="28" t="n">
        <v>399</v>
      </c>
      <c r="C407" s="19">
        <f>IF($B407&gt;$C$5,"",($C406+Inputs!$C$7)*(1+$E$5))</f>
        <v/>
      </c>
      <c r="D407" s="19">
        <f>IF($B407&gt;$C$5,"",($D406+Inputs!$C$7)*(1+$E$5)*(1-$G$5))</f>
        <v/>
      </c>
      <c r="E407" s="21">
        <f>IF($B407&gt;$C$5,"",($D406+Inputs!$C$7)*(1+$E$5)*$G$5)</f>
        <v/>
      </c>
      <c r="F407" s="21">
        <f>IF($B407&gt;$C$5,"",$F406+$E407)</f>
        <v/>
      </c>
      <c r="G407" s="19">
        <f>IF($B407&gt;$C$5,"",$C407-$D407)</f>
        <v/>
      </c>
      <c r="H407" s="19">
        <f>($H406+Inputs!$C$7)*(1+$E$5)*(1-$G$5)</f>
        <v/>
      </c>
    </row>
    <row r="408">
      <c r="B408" s="28" t="n">
        <v>400</v>
      </c>
      <c r="C408" s="19">
        <f>IF($B408&gt;$C$5,"",($C407+Inputs!$C$7)*(1+$E$5))</f>
        <v/>
      </c>
      <c r="D408" s="19">
        <f>IF($B408&gt;$C$5,"",($D407+Inputs!$C$7)*(1+$E$5)*(1-$G$5))</f>
        <v/>
      </c>
      <c r="E408" s="21">
        <f>IF($B408&gt;$C$5,"",($D407+Inputs!$C$7)*(1+$E$5)*$G$5)</f>
        <v/>
      </c>
      <c r="F408" s="21">
        <f>IF($B408&gt;$C$5,"",$F407+$E408)</f>
        <v/>
      </c>
      <c r="G408" s="19">
        <f>IF($B408&gt;$C$5,"",$C408-$D408)</f>
        <v/>
      </c>
      <c r="H408" s="19">
        <f>($H407+Inputs!$C$7)*(1+$E$5)*(1-$G$5)</f>
        <v/>
      </c>
    </row>
    <row r="409">
      <c r="B409" s="28" t="n">
        <v>401</v>
      </c>
      <c r="C409" s="19">
        <f>IF($B409&gt;$C$5,"",($C408+Inputs!$C$7)*(1+$E$5))</f>
        <v/>
      </c>
      <c r="D409" s="19">
        <f>IF($B409&gt;$C$5,"",($D408+Inputs!$C$7)*(1+$E$5)*(1-$G$5))</f>
        <v/>
      </c>
      <c r="E409" s="21">
        <f>IF($B409&gt;$C$5,"",($D408+Inputs!$C$7)*(1+$E$5)*$G$5)</f>
        <v/>
      </c>
      <c r="F409" s="21">
        <f>IF($B409&gt;$C$5,"",$F408+$E409)</f>
        <v/>
      </c>
      <c r="G409" s="19">
        <f>IF($B409&gt;$C$5,"",$C409-$D409)</f>
        <v/>
      </c>
      <c r="H409" s="19">
        <f>($H408+Inputs!$C$7)*(1+$E$5)*(1-$G$5)</f>
        <v/>
      </c>
    </row>
    <row r="410">
      <c r="B410" s="28" t="n">
        <v>402</v>
      </c>
      <c r="C410" s="19">
        <f>IF($B410&gt;$C$5,"",($C409+Inputs!$C$7)*(1+$E$5))</f>
        <v/>
      </c>
      <c r="D410" s="19">
        <f>IF($B410&gt;$C$5,"",($D409+Inputs!$C$7)*(1+$E$5)*(1-$G$5))</f>
        <v/>
      </c>
      <c r="E410" s="21">
        <f>IF($B410&gt;$C$5,"",($D409+Inputs!$C$7)*(1+$E$5)*$G$5)</f>
        <v/>
      </c>
      <c r="F410" s="21">
        <f>IF($B410&gt;$C$5,"",$F409+$E410)</f>
        <v/>
      </c>
      <c r="G410" s="19">
        <f>IF($B410&gt;$C$5,"",$C410-$D410)</f>
        <v/>
      </c>
      <c r="H410" s="19">
        <f>($H409+Inputs!$C$7)*(1+$E$5)*(1-$G$5)</f>
        <v/>
      </c>
    </row>
    <row r="411">
      <c r="B411" s="28" t="n">
        <v>403</v>
      </c>
      <c r="C411" s="19">
        <f>IF($B411&gt;$C$5,"",($C410+Inputs!$C$7)*(1+$E$5))</f>
        <v/>
      </c>
      <c r="D411" s="19">
        <f>IF($B411&gt;$C$5,"",($D410+Inputs!$C$7)*(1+$E$5)*(1-$G$5))</f>
        <v/>
      </c>
      <c r="E411" s="21">
        <f>IF($B411&gt;$C$5,"",($D410+Inputs!$C$7)*(1+$E$5)*$G$5)</f>
        <v/>
      </c>
      <c r="F411" s="21">
        <f>IF($B411&gt;$C$5,"",$F410+$E411)</f>
        <v/>
      </c>
      <c r="G411" s="19">
        <f>IF($B411&gt;$C$5,"",$C411-$D411)</f>
        <v/>
      </c>
      <c r="H411" s="19">
        <f>($H410+Inputs!$C$7)*(1+$E$5)*(1-$G$5)</f>
        <v/>
      </c>
    </row>
    <row r="412">
      <c r="B412" s="28" t="n">
        <v>404</v>
      </c>
      <c r="C412" s="19">
        <f>IF($B412&gt;$C$5,"",($C411+Inputs!$C$7)*(1+$E$5))</f>
        <v/>
      </c>
      <c r="D412" s="19">
        <f>IF($B412&gt;$C$5,"",($D411+Inputs!$C$7)*(1+$E$5)*(1-$G$5))</f>
        <v/>
      </c>
      <c r="E412" s="21">
        <f>IF($B412&gt;$C$5,"",($D411+Inputs!$C$7)*(1+$E$5)*$G$5)</f>
        <v/>
      </c>
      <c r="F412" s="21">
        <f>IF($B412&gt;$C$5,"",$F411+$E412)</f>
        <v/>
      </c>
      <c r="G412" s="19">
        <f>IF($B412&gt;$C$5,"",$C412-$D412)</f>
        <v/>
      </c>
      <c r="H412" s="19">
        <f>($H411+Inputs!$C$7)*(1+$E$5)*(1-$G$5)</f>
        <v/>
      </c>
    </row>
    <row r="413">
      <c r="B413" s="28" t="n">
        <v>405</v>
      </c>
      <c r="C413" s="19">
        <f>IF($B413&gt;$C$5,"",($C412+Inputs!$C$7)*(1+$E$5))</f>
        <v/>
      </c>
      <c r="D413" s="19">
        <f>IF($B413&gt;$C$5,"",($D412+Inputs!$C$7)*(1+$E$5)*(1-$G$5))</f>
        <v/>
      </c>
      <c r="E413" s="21">
        <f>IF($B413&gt;$C$5,"",($D412+Inputs!$C$7)*(1+$E$5)*$G$5)</f>
        <v/>
      </c>
      <c r="F413" s="21">
        <f>IF($B413&gt;$C$5,"",$F412+$E413)</f>
        <v/>
      </c>
      <c r="G413" s="19">
        <f>IF($B413&gt;$C$5,"",$C413-$D413)</f>
        <v/>
      </c>
      <c r="H413" s="19">
        <f>($H412+Inputs!$C$7)*(1+$E$5)*(1-$G$5)</f>
        <v/>
      </c>
    </row>
    <row r="414">
      <c r="B414" s="28" t="n">
        <v>406</v>
      </c>
      <c r="C414" s="19">
        <f>IF($B414&gt;$C$5,"",($C413+Inputs!$C$7)*(1+$E$5))</f>
        <v/>
      </c>
      <c r="D414" s="19">
        <f>IF($B414&gt;$C$5,"",($D413+Inputs!$C$7)*(1+$E$5)*(1-$G$5))</f>
        <v/>
      </c>
      <c r="E414" s="21">
        <f>IF($B414&gt;$C$5,"",($D413+Inputs!$C$7)*(1+$E$5)*$G$5)</f>
        <v/>
      </c>
      <c r="F414" s="21">
        <f>IF($B414&gt;$C$5,"",$F413+$E414)</f>
        <v/>
      </c>
      <c r="G414" s="19">
        <f>IF($B414&gt;$C$5,"",$C414-$D414)</f>
        <v/>
      </c>
      <c r="H414" s="19">
        <f>($H413+Inputs!$C$7)*(1+$E$5)*(1-$G$5)</f>
        <v/>
      </c>
    </row>
    <row r="415">
      <c r="B415" s="28" t="n">
        <v>407</v>
      </c>
      <c r="C415" s="19">
        <f>IF($B415&gt;$C$5,"",($C414+Inputs!$C$7)*(1+$E$5))</f>
        <v/>
      </c>
      <c r="D415" s="19">
        <f>IF($B415&gt;$C$5,"",($D414+Inputs!$C$7)*(1+$E$5)*(1-$G$5))</f>
        <v/>
      </c>
      <c r="E415" s="21">
        <f>IF($B415&gt;$C$5,"",($D414+Inputs!$C$7)*(1+$E$5)*$G$5)</f>
        <v/>
      </c>
      <c r="F415" s="21">
        <f>IF($B415&gt;$C$5,"",$F414+$E415)</f>
        <v/>
      </c>
      <c r="G415" s="19">
        <f>IF($B415&gt;$C$5,"",$C415-$D415)</f>
        <v/>
      </c>
      <c r="H415" s="19">
        <f>($H414+Inputs!$C$7)*(1+$E$5)*(1-$G$5)</f>
        <v/>
      </c>
    </row>
    <row r="416">
      <c r="B416" s="28" t="n">
        <v>408</v>
      </c>
      <c r="C416" s="19">
        <f>IF($B416&gt;$C$5,"",($C415+Inputs!$C$7)*(1+$E$5))</f>
        <v/>
      </c>
      <c r="D416" s="19">
        <f>IF($B416&gt;$C$5,"",($D415+Inputs!$C$7)*(1+$E$5)*(1-$G$5))</f>
        <v/>
      </c>
      <c r="E416" s="21">
        <f>IF($B416&gt;$C$5,"",($D415+Inputs!$C$7)*(1+$E$5)*$G$5)</f>
        <v/>
      </c>
      <c r="F416" s="21">
        <f>IF($B416&gt;$C$5,"",$F415+$E416)</f>
        <v/>
      </c>
      <c r="G416" s="19">
        <f>IF($B416&gt;$C$5,"",$C416-$D416)</f>
        <v/>
      </c>
      <c r="H416" s="19">
        <f>($H415+Inputs!$C$7)*(1+$E$5)*(1-$G$5)</f>
        <v/>
      </c>
    </row>
    <row r="417">
      <c r="B417" s="28" t="n">
        <v>409</v>
      </c>
      <c r="C417" s="19">
        <f>IF($B417&gt;$C$5,"",($C416+Inputs!$C$7)*(1+$E$5))</f>
        <v/>
      </c>
      <c r="D417" s="19">
        <f>IF($B417&gt;$C$5,"",($D416+Inputs!$C$7)*(1+$E$5)*(1-$G$5))</f>
        <v/>
      </c>
      <c r="E417" s="21">
        <f>IF($B417&gt;$C$5,"",($D416+Inputs!$C$7)*(1+$E$5)*$G$5)</f>
        <v/>
      </c>
      <c r="F417" s="21">
        <f>IF($B417&gt;$C$5,"",$F416+$E417)</f>
        <v/>
      </c>
      <c r="G417" s="19">
        <f>IF($B417&gt;$C$5,"",$C417-$D417)</f>
        <v/>
      </c>
      <c r="H417" s="19">
        <f>($H416+Inputs!$C$7)*(1+$E$5)*(1-$G$5)</f>
        <v/>
      </c>
    </row>
    <row r="418">
      <c r="B418" s="28" t="n">
        <v>410</v>
      </c>
      <c r="C418" s="19">
        <f>IF($B418&gt;$C$5,"",($C417+Inputs!$C$7)*(1+$E$5))</f>
        <v/>
      </c>
      <c r="D418" s="19">
        <f>IF($B418&gt;$C$5,"",($D417+Inputs!$C$7)*(1+$E$5)*(1-$G$5))</f>
        <v/>
      </c>
      <c r="E418" s="21">
        <f>IF($B418&gt;$C$5,"",($D417+Inputs!$C$7)*(1+$E$5)*$G$5)</f>
        <v/>
      </c>
      <c r="F418" s="21">
        <f>IF($B418&gt;$C$5,"",$F417+$E418)</f>
        <v/>
      </c>
      <c r="G418" s="19">
        <f>IF($B418&gt;$C$5,"",$C418-$D418)</f>
        <v/>
      </c>
      <c r="H418" s="19">
        <f>($H417+Inputs!$C$7)*(1+$E$5)*(1-$G$5)</f>
        <v/>
      </c>
    </row>
    <row r="419">
      <c r="B419" s="28" t="n">
        <v>411</v>
      </c>
      <c r="C419" s="19">
        <f>IF($B419&gt;$C$5,"",($C418+Inputs!$C$7)*(1+$E$5))</f>
        <v/>
      </c>
      <c r="D419" s="19">
        <f>IF($B419&gt;$C$5,"",($D418+Inputs!$C$7)*(1+$E$5)*(1-$G$5))</f>
        <v/>
      </c>
      <c r="E419" s="21">
        <f>IF($B419&gt;$C$5,"",($D418+Inputs!$C$7)*(1+$E$5)*$G$5)</f>
        <v/>
      </c>
      <c r="F419" s="21">
        <f>IF($B419&gt;$C$5,"",$F418+$E419)</f>
        <v/>
      </c>
      <c r="G419" s="19">
        <f>IF($B419&gt;$C$5,"",$C419-$D419)</f>
        <v/>
      </c>
      <c r="H419" s="19">
        <f>($H418+Inputs!$C$7)*(1+$E$5)*(1-$G$5)</f>
        <v/>
      </c>
    </row>
    <row r="420">
      <c r="B420" s="28" t="n">
        <v>412</v>
      </c>
      <c r="C420" s="19">
        <f>IF($B420&gt;$C$5,"",($C419+Inputs!$C$7)*(1+$E$5))</f>
        <v/>
      </c>
      <c r="D420" s="19">
        <f>IF($B420&gt;$C$5,"",($D419+Inputs!$C$7)*(1+$E$5)*(1-$G$5))</f>
        <v/>
      </c>
      <c r="E420" s="21">
        <f>IF($B420&gt;$C$5,"",($D419+Inputs!$C$7)*(1+$E$5)*$G$5)</f>
        <v/>
      </c>
      <c r="F420" s="21">
        <f>IF($B420&gt;$C$5,"",$F419+$E420)</f>
        <v/>
      </c>
      <c r="G420" s="19">
        <f>IF($B420&gt;$C$5,"",$C420-$D420)</f>
        <v/>
      </c>
      <c r="H420" s="19">
        <f>($H419+Inputs!$C$7)*(1+$E$5)*(1-$G$5)</f>
        <v/>
      </c>
    </row>
    <row r="421">
      <c r="B421" s="28" t="n">
        <v>413</v>
      </c>
      <c r="C421" s="19">
        <f>IF($B421&gt;$C$5,"",($C420+Inputs!$C$7)*(1+$E$5))</f>
        <v/>
      </c>
      <c r="D421" s="19">
        <f>IF($B421&gt;$C$5,"",($D420+Inputs!$C$7)*(1+$E$5)*(1-$G$5))</f>
        <v/>
      </c>
      <c r="E421" s="21">
        <f>IF($B421&gt;$C$5,"",($D420+Inputs!$C$7)*(1+$E$5)*$G$5)</f>
        <v/>
      </c>
      <c r="F421" s="21">
        <f>IF($B421&gt;$C$5,"",$F420+$E421)</f>
        <v/>
      </c>
      <c r="G421" s="19">
        <f>IF($B421&gt;$C$5,"",$C421-$D421)</f>
        <v/>
      </c>
      <c r="H421" s="19">
        <f>($H420+Inputs!$C$7)*(1+$E$5)*(1-$G$5)</f>
        <v/>
      </c>
    </row>
    <row r="422">
      <c r="B422" s="28" t="n">
        <v>414</v>
      </c>
      <c r="C422" s="19">
        <f>IF($B422&gt;$C$5,"",($C421+Inputs!$C$7)*(1+$E$5))</f>
        <v/>
      </c>
      <c r="D422" s="19">
        <f>IF($B422&gt;$C$5,"",($D421+Inputs!$C$7)*(1+$E$5)*(1-$G$5))</f>
        <v/>
      </c>
      <c r="E422" s="21">
        <f>IF($B422&gt;$C$5,"",($D421+Inputs!$C$7)*(1+$E$5)*$G$5)</f>
        <v/>
      </c>
      <c r="F422" s="21">
        <f>IF($B422&gt;$C$5,"",$F421+$E422)</f>
        <v/>
      </c>
      <c r="G422" s="19">
        <f>IF($B422&gt;$C$5,"",$C422-$D422)</f>
        <v/>
      </c>
      <c r="H422" s="19">
        <f>($H421+Inputs!$C$7)*(1+$E$5)*(1-$G$5)</f>
        <v/>
      </c>
    </row>
    <row r="423">
      <c r="B423" s="28" t="n">
        <v>415</v>
      </c>
      <c r="C423" s="19">
        <f>IF($B423&gt;$C$5,"",($C422+Inputs!$C$7)*(1+$E$5))</f>
        <v/>
      </c>
      <c r="D423" s="19">
        <f>IF($B423&gt;$C$5,"",($D422+Inputs!$C$7)*(1+$E$5)*(1-$G$5))</f>
        <v/>
      </c>
      <c r="E423" s="21">
        <f>IF($B423&gt;$C$5,"",($D422+Inputs!$C$7)*(1+$E$5)*$G$5)</f>
        <v/>
      </c>
      <c r="F423" s="21">
        <f>IF($B423&gt;$C$5,"",$F422+$E423)</f>
        <v/>
      </c>
      <c r="G423" s="19">
        <f>IF($B423&gt;$C$5,"",$C423-$D423)</f>
        <v/>
      </c>
      <c r="H423" s="19">
        <f>($H422+Inputs!$C$7)*(1+$E$5)*(1-$G$5)</f>
        <v/>
      </c>
    </row>
    <row r="424">
      <c r="B424" s="28" t="n">
        <v>416</v>
      </c>
      <c r="C424" s="19">
        <f>IF($B424&gt;$C$5,"",($C423+Inputs!$C$7)*(1+$E$5))</f>
        <v/>
      </c>
      <c r="D424" s="19">
        <f>IF($B424&gt;$C$5,"",($D423+Inputs!$C$7)*(1+$E$5)*(1-$G$5))</f>
        <v/>
      </c>
      <c r="E424" s="21">
        <f>IF($B424&gt;$C$5,"",($D423+Inputs!$C$7)*(1+$E$5)*$G$5)</f>
        <v/>
      </c>
      <c r="F424" s="21">
        <f>IF($B424&gt;$C$5,"",$F423+$E424)</f>
        <v/>
      </c>
      <c r="G424" s="19">
        <f>IF($B424&gt;$C$5,"",$C424-$D424)</f>
        <v/>
      </c>
      <c r="H424" s="19">
        <f>($H423+Inputs!$C$7)*(1+$E$5)*(1-$G$5)</f>
        <v/>
      </c>
    </row>
    <row r="425">
      <c r="B425" s="28" t="n">
        <v>417</v>
      </c>
      <c r="C425" s="19">
        <f>IF($B425&gt;$C$5,"",($C424+Inputs!$C$7)*(1+$E$5))</f>
        <v/>
      </c>
      <c r="D425" s="19">
        <f>IF($B425&gt;$C$5,"",($D424+Inputs!$C$7)*(1+$E$5)*(1-$G$5))</f>
        <v/>
      </c>
      <c r="E425" s="21">
        <f>IF($B425&gt;$C$5,"",($D424+Inputs!$C$7)*(1+$E$5)*$G$5)</f>
        <v/>
      </c>
      <c r="F425" s="21">
        <f>IF($B425&gt;$C$5,"",$F424+$E425)</f>
        <v/>
      </c>
      <c r="G425" s="19">
        <f>IF($B425&gt;$C$5,"",$C425-$D425)</f>
        <v/>
      </c>
      <c r="H425" s="19">
        <f>($H424+Inputs!$C$7)*(1+$E$5)*(1-$G$5)</f>
        <v/>
      </c>
    </row>
    <row r="426">
      <c r="B426" s="28" t="n">
        <v>418</v>
      </c>
      <c r="C426" s="19">
        <f>IF($B426&gt;$C$5,"",($C425+Inputs!$C$7)*(1+$E$5))</f>
        <v/>
      </c>
      <c r="D426" s="19">
        <f>IF($B426&gt;$C$5,"",($D425+Inputs!$C$7)*(1+$E$5)*(1-$G$5))</f>
        <v/>
      </c>
      <c r="E426" s="21">
        <f>IF($B426&gt;$C$5,"",($D425+Inputs!$C$7)*(1+$E$5)*$G$5)</f>
        <v/>
      </c>
      <c r="F426" s="21">
        <f>IF($B426&gt;$C$5,"",$F425+$E426)</f>
        <v/>
      </c>
      <c r="G426" s="19">
        <f>IF($B426&gt;$C$5,"",$C426-$D426)</f>
        <v/>
      </c>
      <c r="H426" s="19">
        <f>($H425+Inputs!$C$7)*(1+$E$5)*(1-$G$5)</f>
        <v/>
      </c>
    </row>
    <row r="427">
      <c r="B427" s="28" t="n">
        <v>419</v>
      </c>
      <c r="C427" s="19">
        <f>IF($B427&gt;$C$5,"",($C426+Inputs!$C$7)*(1+$E$5))</f>
        <v/>
      </c>
      <c r="D427" s="19">
        <f>IF($B427&gt;$C$5,"",($D426+Inputs!$C$7)*(1+$E$5)*(1-$G$5))</f>
        <v/>
      </c>
      <c r="E427" s="21">
        <f>IF($B427&gt;$C$5,"",($D426+Inputs!$C$7)*(1+$E$5)*$G$5)</f>
        <v/>
      </c>
      <c r="F427" s="21">
        <f>IF($B427&gt;$C$5,"",$F426+$E427)</f>
        <v/>
      </c>
      <c r="G427" s="19">
        <f>IF($B427&gt;$C$5,"",$C427-$D427)</f>
        <v/>
      </c>
      <c r="H427" s="19">
        <f>($H426+Inputs!$C$7)*(1+$E$5)*(1-$G$5)</f>
        <v/>
      </c>
    </row>
    <row r="428">
      <c r="B428" s="28" t="n">
        <v>420</v>
      </c>
      <c r="C428" s="19">
        <f>IF($B428&gt;$C$5,"",($C427+Inputs!$C$7)*(1+$E$5))</f>
        <v/>
      </c>
      <c r="D428" s="19">
        <f>IF($B428&gt;$C$5,"",($D427+Inputs!$C$7)*(1+$E$5)*(1-$G$5))</f>
        <v/>
      </c>
      <c r="E428" s="21">
        <f>IF($B428&gt;$C$5,"",($D427+Inputs!$C$7)*(1+$E$5)*$G$5)</f>
        <v/>
      </c>
      <c r="F428" s="21">
        <f>IF($B428&gt;$C$5,"",$F427+$E428)</f>
        <v/>
      </c>
      <c r="G428" s="19">
        <f>IF($B428&gt;$C$5,"",$C428-$D428)</f>
        <v/>
      </c>
      <c r="H428" s="19">
        <f>($H427+Inputs!$C$7)*(1+$E$5)*(1-$G$5)</f>
        <v/>
      </c>
    </row>
    <row r="429">
      <c r="B429" s="28" t="n">
        <v>421</v>
      </c>
      <c r="C429" s="19">
        <f>IF($B429&gt;$C$5,"",($C428+Inputs!$C$7)*(1+$E$5))</f>
        <v/>
      </c>
      <c r="D429" s="19">
        <f>IF($B429&gt;$C$5,"",($D428+Inputs!$C$7)*(1+$E$5)*(1-$G$5))</f>
        <v/>
      </c>
      <c r="E429" s="21">
        <f>IF($B429&gt;$C$5,"",($D428+Inputs!$C$7)*(1+$E$5)*$G$5)</f>
        <v/>
      </c>
      <c r="F429" s="21">
        <f>IF($B429&gt;$C$5,"",$F428+$E429)</f>
        <v/>
      </c>
      <c r="G429" s="19">
        <f>IF($B429&gt;$C$5,"",$C429-$D429)</f>
        <v/>
      </c>
      <c r="H429" s="19">
        <f>($H428+Inputs!$C$7)*(1+$E$5)*(1-$G$5)</f>
        <v/>
      </c>
    </row>
    <row r="430">
      <c r="B430" s="28" t="n">
        <v>422</v>
      </c>
      <c r="C430" s="19">
        <f>IF($B430&gt;$C$5,"",($C429+Inputs!$C$7)*(1+$E$5))</f>
        <v/>
      </c>
      <c r="D430" s="19">
        <f>IF($B430&gt;$C$5,"",($D429+Inputs!$C$7)*(1+$E$5)*(1-$G$5))</f>
        <v/>
      </c>
      <c r="E430" s="21">
        <f>IF($B430&gt;$C$5,"",($D429+Inputs!$C$7)*(1+$E$5)*$G$5)</f>
        <v/>
      </c>
      <c r="F430" s="21">
        <f>IF($B430&gt;$C$5,"",$F429+$E430)</f>
        <v/>
      </c>
      <c r="G430" s="19">
        <f>IF($B430&gt;$C$5,"",$C430-$D430)</f>
        <v/>
      </c>
      <c r="H430" s="19">
        <f>($H429+Inputs!$C$7)*(1+$E$5)*(1-$G$5)</f>
        <v/>
      </c>
    </row>
    <row r="431">
      <c r="B431" s="28" t="n">
        <v>423</v>
      </c>
      <c r="C431" s="19">
        <f>IF($B431&gt;$C$5,"",($C430+Inputs!$C$7)*(1+$E$5))</f>
        <v/>
      </c>
      <c r="D431" s="19">
        <f>IF($B431&gt;$C$5,"",($D430+Inputs!$C$7)*(1+$E$5)*(1-$G$5))</f>
        <v/>
      </c>
      <c r="E431" s="21">
        <f>IF($B431&gt;$C$5,"",($D430+Inputs!$C$7)*(1+$E$5)*$G$5)</f>
        <v/>
      </c>
      <c r="F431" s="21">
        <f>IF($B431&gt;$C$5,"",$F430+$E431)</f>
        <v/>
      </c>
      <c r="G431" s="19">
        <f>IF($B431&gt;$C$5,"",$C431-$D431)</f>
        <v/>
      </c>
      <c r="H431" s="19">
        <f>($H430+Inputs!$C$7)*(1+$E$5)*(1-$G$5)</f>
        <v/>
      </c>
    </row>
    <row r="432">
      <c r="B432" s="28" t="n">
        <v>424</v>
      </c>
      <c r="C432" s="19">
        <f>IF($B432&gt;$C$5,"",($C431+Inputs!$C$7)*(1+$E$5))</f>
        <v/>
      </c>
      <c r="D432" s="19">
        <f>IF($B432&gt;$C$5,"",($D431+Inputs!$C$7)*(1+$E$5)*(1-$G$5))</f>
        <v/>
      </c>
      <c r="E432" s="21">
        <f>IF($B432&gt;$C$5,"",($D431+Inputs!$C$7)*(1+$E$5)*$G$5)</f>
        <v/>
      </c>
      <c r="F432" s="21">
        <f>IF($B432&gt;$C$5,"",$F431+$E432)</f>
        <v/>
      </c>
      <c r="G432" s="19">
        <f>IF($B432&gt;$C$5,"",$C432-$D432)</f>
        <v/>
      </c>
      <c r="H432" s="19">
        <f>($H431+Inputs!$C$7)*(1+$E$5)*(1-$G$5)</f>
        <v/>
      </c>
    </row>
    <row r="433">
      <c r="B433" s="28" t="n">
        <v>425</v>
      </c>
      <c r="C433" s="19">
        <f>IF($B433&gt;$C$5,"",($C432+Inputs!$C$7)*(1+$E$5))</f>
        <v/>
      </c>
      <c r="D433" s="19">
        <f>IF($B433&gt;$C$5,"",($D432+Inputs!$C$7)*(1+$E$5)*(1-$G$5))</f>
        <v/>
      </c>
      <c r="E433" s="21">
        <f>IF($B433&gt;$C$5,"",($D432+Inputs!$C$7)*(1+$E$5)*$G$5)</f>
        <v/>
      </c>
      <c r="F433" s="21">
        <f>IF($B433&gt;$C$5,"",$F432+$E433)</f>
        <v/>
      </c>
      <c r="G433" s="19">
        <f>IF($B433&gt;$C$5,"",$C433-$D433)</f>
        <v/>
      </c>
      <c r="H433" s="19">
        <f>($H432+Inputs!$C$7)*(1+$E$5)*(1-$G$5)</f>
        <v/>
      </c>
    </row>
    <row r="434">
      <c r="B434" s="28" t="n">
        <v>426</v>
      </c>
      <c r="C434" s="19">
        <f>IF($B434&gt;$C$5,"",($C433+Inputs!$C$7)*(1+$E$5))</f>
        <v/>
      </c>
      <c r="D434" s="19">
        <f>IF($B434&gt;$C$5,"",($D433+Inputs!$C$7)*(1+$E$5)*(1-$G$5))</f>
        <v/>
      </c>
      <c r="E434" s="21">
        <f>IF($B434&gt;$C$5,"",($D433+Inputs!$C$7)*(1+$E$5)*$G$5)</f>
        <v/>
      </c>
      <c r="F434" s="21">
        <f>IF($B434&gt;$C$5,"",$F433+$E434)</f>
        <v/>
      </c>
      <c r="G434" s="19">
        <f>IF($B434&gt;$C$5,"",$C434-$D434)</f>
        <v/>
      </c>
      <c r="H434" s="19">
        <f>($H433+Inputs!$C$7)*(1+$E$5)*(1-$G$5)</f>
        <v/>
      </c>
    </row>
    <row r="435">
      <c r="B435" s="28" t="n">
        <v>427</v>
      </c>
      <c r="C435" s="19">
        <f>IF($B435&gt;$C$5,"",($C434+Inputs!$C$7)*(1+$E$5))</f>
        <v/>
      </c>
      <c r="D435" s="19">
        <f>IF($B435&gt;$C$5,"",($D434+Inputs!$C$7)*(1+$E$5)*(1-$G$5))</f>
        <v/>
      </c>
      <c r="E435" s="21">
        <f>IF($B435&gt;$C$5,"",($D434+Inputs!$C$7)*(1+$E$5)*$G$5)</f>
        <v/>
      </c>
      <c r="F435" s="21">
        <f>IF($B435&gt;$C$5,"",$F434+$E435)</f>
        <v/>
      </c>
      <c r="G435" s="19">
        <f>IF($B435&gt;$C$5,"",$C435-$D435)</f>
        <v/>
      </c>
      <c r="H435" s="19">
        <f>($H434+Inputs!$C$7)*(1+$E$5)*(1-$G$5)</f>
        <v/>
      </c>
    </row>
    <row r="436">
      <c r="B436" s="28" t="n">
        <v>428</v>
      </c>
      <c r="C436" s="19">
        <f>IF($B436&gt;$C$5,"",($C435+Inputs!$C$7)*(1+$E$5))</f>
        <v/>
      </c>
      <c r="D436" s="19">
        <f>IF($B436&gt;$C$5,"",($D435+Inputs!$C$7)*(1+$E$5)*(1-$G$5))</f>
        <v/>
      </c>
      <c r="E436" s="21">
        <f>IF($B436&gt;$C$5,"",($D435+Inputs!$C$7)*(1+$E$5)*$G$5)</f>
        <v/>
      </c>
      <c r="F436" s="21">
        <f>IF($B436&gt;$C$5,"",$F435+$E436)</f>
        <v/>
      </c>
      <c r="G436" s="19">
        <f>IF($B436&gt;$C$5,"",$C436-$D436)</f>
        <v/>
      </c>
      <c r="H436" s="19">
        <f>($H435+Inputs!$C$7)*(1+$E$5)*(1-$G$5)</f>
        <v/>
      </c>
    </row>
    <row r="437">
      <c r="B437" s="28" t="n">
        <v>429</v>
      </c>
      <c r="C437" s="19">
        <f>IF($B437&gt;$C$5,"",($C436+Inputs!$C$7)*(1+$E$5))</f>
        <v/>
      </c>
      <c r="D437" s="19">
        <f>IF($B437&gt;$C$5,"",($D436+Inputs!$C$7)*(1+$E$5)*(1-$G$5))</f>
        <v/>
      </c>
      <c r="E437" s="21">
        <f>IF($B437&gt;$C$5,"",($D436+Inputs!$C$7)*(1+$E$5)*$G$5)</f>
        <v/>
      </c>
      <c r="F437" s="21">
        <f>IF($B437&gt;$C$5,"",$F436+$E437)</f>
        <v/>
      </c>
      <c r="G437" s="19">
        <f>IF($B437&gt;$C$5,"",$C437-$D437)</f>
        <v/>
      </c>
      <c r="H437" s="19">
        <f>($H436+Inputs!$C$7)*(1+$E$5)*(1-$G$5)</f>
        <v/>
      </c>
    </row>
    <row r="438">
      <c r="B438" s="28" t="n">
        <v>430</v>
      </c>
      <c r="C438" s="19">
        <f>IF($B438&gt;$C$5,"",($C437+Inputs!$C$7)*(1+$E$5))</f>
        <v/>
      </c>
      <c r="D438" s="19">
        <f>IF($B438&gt;$C$5,"",($D437+Inputs!$C$7)*(1+$E$5)*(1-$G$5))</f>
        <v/>
      </c>
      <c r="E438" s="21">
        <f>IF($B438&gt;$C$5,"",($D437+Inputs!$C$7)*(1+$E$5)*$G$5)</f>
        <v/>
      </c>
      <c r="F438" s="21">
        <f>IF($B438&gt;$C$5,"",$F437+$E438)</f>
        <v/>
      </c>
      <c r="G438" s="19">
        <f>IF($B438&gt;$C$5,"",$C438-$D438)</f>
        <v/>
      </c>
      <c r="H438" s="19">
        <f>($H437+Inputs!$C$7)*(1+$E$5)*(1-$G$5)</f>
        <v/>
      </c>
    </row>
    <row r="439">
      <c r="B439" s="28" t="n">
        <v>431</v>
      </c>
      <c r="C439" s="19">
        <f>IF($B439&gt;$C$5,"",($C438+Inputs!$C$7)*(1+$E$5))</f>
        <v/>
      </c>
      <c r="D439" s="19">
        <f>IF($B439&gt;$C$5,"",($D438+Inputs!$C$7)*(1+$E$5)*(1-$G$5))</f>
        <v/>
      </c>
      <c r="E439" s="21">
        <f>IF($B439&gt;$C$5,"",($D438+Inputs!$C$7)*(1+$E$5)*$G$5)</f>
        <v/>
      </c>
      <c r="F439" s="21">
        <f>IF($B439&gt;$C$5,"",$F438+$E439)</f>
        <v/>
      </c>
      <c r="G439" s="19">
        <f>IF($B439&gt;$C$5,"",$C439-$D439)</f>
        <v/>
      </c>
      <c r="H439" s="19">
        <f>($H438+Inputs!$C$7)*(1+$E$5)*(1-$G$5)</f>
        <v/>
      </c>
    </row>
    <row r="440">
      <c r="B440" s="28" t="n">
        <v>432</v>
      </c>
      <c r="C440" s="19">
        <f>IF($B440&gt;$C$5,"",($C439+Inputs!$C$7)*(1+$E$5))</f>
        <v/>
      </c>
      <c r="D440" s="19">
        <f>IF($B440&gt;$C$5,"",($D439+Inputs!$C$7)*(1+$E$5)*(1-$G$5))</f>
        <v/>
      </c>
      <c r="E440" s="21">
        <f>IF($B440&gt;$C$5,"",($D439+Inputs!$C$7)*(1+$E$5)*$G$5)</f>
        <v/>
      </c>
      <c r="F440" s="21">
        <f>IF($B440&gt;$C$5,"",$F439+$E440)</f>
        <v/>
      </c>
      <c r="G440" s="19">
        <f>IF($B440&gt;$C$5,"",$C440-$D440)</f>
        <v/>
      </c>
      <c r="H440" s="19">
        <f>($H439+Inputs!$C$7)*(1+$E$5)*(1-$G$5)</f>
        <v/>
      </c>
    </row>
    <row r="441">
      <c r="B441" s="28" t="n">
        <v>433</v>
      </c>
      <c r="C441" s="19">
        <f>IF($B441&gt;$C$5,"",($C440+Inputs!$C$7)*(1+$E$5))</f>
        <v/>
      </c>
      <c r="D441" s="19">
        <f>IF($B441&gt;$C$5,"",($D440+Inputs!$C$7)*(1+$E$5)*(1-$G$5))</f>
        <v/>
      </c>
      <c r="E441" s="21">
        <f>IF($B441&gt;$C$5,"",($D440+Inputs!$C$7)*(1+$E$5)*$G$5)</f>
        <v/>
      </c>
      <c r="F441" s="21">
        <f>IF($B441&gt;$C$5,"",$F440+$E441)</f>
        <v/>
      </c>
      <c r="G441" s="19">
        <f>IF($B441&gt;$C$5,"",$C441-$D441)</f>
        <v/>
      </c>
      <c r="H441" s="19">
        <f>($H440+Inputs!$C$7)*(1+$E$5)*(1-$G$5)</f>
        <v/>
      </c>
    </row>
    <row r="442">
      <c r="B442" s="28" t="n">
        <v>434</v>
      </c>
      <c r="C442" s="19">
        <f>IF($B442&gt;$C$5,"",($C441+Inputs!$C$7)*(1+$E$5))</f>
        <v/>
      </c>
      <c r="D442" s="19">
        <f>IF($B442&gt;$C$5,"",($D441+Inputs!$C$7)*(1+$E$5)*(1-$G$5))</f>
        <v/>
      </c>
      <c r="E442" s="21">
        <f>IF($B442&gt;$C$5,"",($D441+Inputs!$C$7)*(1+$E$5)*$G$5)</f>
        <v/>
      </c>
      <c r="F442" s="21">
        <f>IF($B442&gt;$C$5,"",$F441+$E442)</f>
        <v/>
      </c>
      <c r="G442" s="19">
        <f>IF($B442&gt;$C$5,"",$C442-$D442)</f>
        <v/>
      </c>
      <c r="H442" s="19">
        <f>($H441+Inputs!$C$7)*(1+$E$5)*(1-$G$5)</f>
        <v/>
      </c>
    </row>
    <row r="443">
      <c r="B443" s="28" t="n">
        <v>435</v>
      </c>
      <c r="C443" s="19">
        <f>IF($B443&gt;$C$5,"",($C442+Inputs!$C$7)*(1+$E$5))</f>
        <v/>
      </c>
      <c r="D443" s="19">
        <f>IF($B443&gt;$C$5,"",($D442+Inputs!$C$7)*(1+$E$5)*(1-$G$5))</f>
        <v/>
      </c>
      <c r="E443" s="21">
        <f>IF($B443&gt;$C$5,"",($D442+Inputs!$C$7)*(1+$E$5)*$G$5)</f>
        <v/>
      </c>
      <c r="F443" s="21">
        <f>IF($B443&gt;$C$5,"",$F442+$E443)</f>
        <v/>
      </c>
      <c r="G443" s="19">
        <f>IF($B443&gt;$C$5,"",$C443-$D443)</f>
        <v/>
      </c>
      <c r="H443" s="19">
        <f>($H442+Inputs!$C$7)*(1+$E$5)*(1-$G$5)</f>
        <v/>
      </c>
    </row>
    <row r="444">
      <c r="B444" s="28" t="n">
        <v>436</v>
      </c>
      <c r="C444" s="19">
        <f>IF($B444&gt;$C$5,"",($C443+Inputs!$C$7)*(1+$E$5))</f>
        <v/>
      </c>
      <c r="D444" s="19">
        <f>IF($B444&gt;$C$5,"",($D443+Inputs!$C$7)*(1+$E$5)*(1-$G$5))</f>
        <v/>
      </c>
      <c r="E444" s="21">
        <f>IF($B444&gt;$C$5,"",($D443+Inputs!$C$7)*(1+$E$5)*$G$5)</f>
        <v/>
      </c>
      <c r="F444" s="21">
        <f>IF($B444&gt;$C$5,"",$F443+$E444)</f>
        <v/>
      </c>
      <c r="G444" s="19">
        <f>IF($B444&gt;$C$5,"",$C444-$D444)</f>
        <v/>
      </c>
      <c r="H444" s="19">
        <f>($H443+Inputs!$C$7)*(1+$E$5)*(1-$G$5)</f>
        <v/>
      </c>
    </row>
    <row r="445">
      <c r="B445" s="28" t="n">
        <v>437</v>
      </c>
      <c r="C445" s="19">
        <f>IF($B445&gt;$C$5,"",($C444+Inputs!$C$7)*(1+$E$5))</f>
        <v/>
      </c>
      <c r="D445" s="19">
        <f>IF($B445&gt;$C$5,"",($D444+Inputs!$C$7)*(1+$E$5)*(1-$G$5))</f>
        <v/>
      </c>
      <c r="E445" s="21">
        <f>IF($B445&gt;$C$5,"",($D444+Inputs!$C$7)*(1+$E$5)*$G$5)</f>
        <v/>
      </c>
      <c r="F445" s="21">
        <f>IF($B445&gt;$C$5,"",$F444+$E445)</f>
        <v/>
      </c>
      <c r="G445" s="19">
        <f>IF($B445&gt;$C$5,"",$C445-$D445)</f>
        <v/>
      </c>
      <c r="H445" s="19">
        <f>($H444+Inputs!$C$7)*(1+$E$5)*(1-$G$5)</f>
        <v/>
      </c>
    </row>
    <row r="446">
      <c r="B446" s="28" t="n">
        <v>438</v>
      </c>
      <c r="C446" s="19">
        <f>IF($B446&gt;$C$5,"",($C445+Inputs!$C$7)*(1+$E$5))</f>
        <v/>
      </c>
      <c r="D446" s="19">
        <f>IF($B446&gt;$C$5,"",($D445+Inputs!$C$7)*(1+$E$5)*(1-$G$5))</f>
        <v/>
      </c>
      <c r="E446" s="21">
        <f>IF($B446&gt;$C$5,"",($D445+Inputs!$C$7)*(1+$E$5)*$G$5)</f>
        <v/>
      </c>
      <c r="F446" s="21">
        <f>IF($B446&gt;$C$5,"",$F445+$E446)</f>
        <v/>
      </c>
      <c r="G446" s="19">
        <f>IF($B446&gt;$C$5,"",$C446-$D446)</f>
        <v/>
      </c>
      <c r="H446" s="19">
        <f>($H445+Inputs!$C$7)*(1+$E$5)*(1-$G$5)</f>
        <v/>
      </c>
    </row>
    <row r="447">
      <c r="B447" s="28" t="n">
        <v>439</v>
      </c>
      <c r="C447" s="19">
        <f>IF($B447&gt;$C$5,"",($C446+Inputs!$C$7)*(1+$E$5))</f>
        <v/>
      </c>
      <c r="D447" s="19">
        <f>IF($B447&gt;$C$5,"",($D446+Inputs!$C$7)*(1+$E$5)*(1-$G$5))</f>
        <v/>
      </c>
      <c r="E447" s="21">
        <f>IF($B447&gt;$C$5,"",($D446+Inputs!$C$7)*(1+$E$5)*$G$5)</f>
        <v/>
      </c>
      <c r="F447" s="21">
        <f>IF($B447&gt;$C$5,"",$F446+$E447)</f>
        <v/>
      </c>
      <c r="G447" s="19">
        <f>IF($B447&gt;$C$5,"",$C447-$D447)</f>
        <v/>
      </c>
      <c r="H447" s="19">
        <f>($H446+Inputs!$C$7)*(1+$E$5)*(1-$G$5)</f>
        <v/>
      </c>
    </row>
    <row r="448">
      <c r="B448" s="28" t="n">
        <v>440</v>
      </c>
      <c r="C448" s="19">
        <f>IF($B448&gt;$C$5,"",($C447+Inputs!$C$7)*(1+$E$5))</f>
        <v/>
      </c>
      <c r="D448" s="19">
        <f>IF($B448&gt;$C$5,"",($D447+Inputs!$C$7)*(1+$E$5)*(1-$G$5))</f>
        <v/>
      </c>
      <c r="E448" s="21">
        <f>IF($B448&gt;$C$5,"",($D447+Inputs!$C$7)*(1+$E$5)*$G$5)</f>
        <v/>
      </c>
      <c r="F448" s="21">
        <f>IF($B448&gt;$C$5,"",$F447+$E448)</f>
        <v/>
      </c>
      <c r="G448" s="19">
        <f>IF($B448&gt;$C$5,"",$C448-$D448)</f>
        <v/>
      </c>
      <c r="H448" s="19">
        <f>($H447+Inputs!$C$7)*(1+$E$5)*(1-$G$5)</f>
        <v/>
      </c>
    </row>
    <row r="449">
      <c r="B449" s="28" t="n">
        <v>441</v>
      </c>
      <c r="C449" s="19">
        <f>IF($B449&gt;$C$5,"",($C448+Inputs!$C$7)*(1+$E$5))</f>
        <v/>
      </c>
      <c r="D449" s="19">
        <f>IF($B449&gt;$C$5,"",($D448+Inputs!$C$7)*(1+$E$5)*(1-$G$5))</f>
        <v/>
      </c>
      <c r="E449" s="21">
        <f>IF($B449&gt;$C$5,"",($D448+Inputs!$C$7)*(1+$E$5)*$G$5)</f>
        <v/>
      </c>
      <c r="F449" s="21">
        <f>IF($B449&gt;$C$5,"",$F448+$E449)</f>
        <v/>
      </c>
      <c r="G449" s="19">
        <f>IF($B449&gt;$C$5,"",$C449-$D449)</f>
        <v/>
      </c>
      <c r="H449" s="19">
        <f>($H448+Inputs!$C$7)*(1+$E$5)*(1-$G$5)</f>
        <v/>
      </c>
    </row>
    <row r="450">
      <c r="B450" s="28" t="n">
        <v>442</v>
      </c>
      <c r="C450" s="19">
        <f>IF($B450&gt;$C$5,"",($C449+Inputs!$C$7)*(1+$E$5))</f>
        <v/>
      </c>
      <c r="D450" s="19">
        <f>IF($B450&gt;$C$5,"",($D449+Inputs!$C$7)*(1+$E$5)*(1-$G$5))</f>
        <v/>
      </c>
      <c r="E450" s="21">
        <f>IF($B450&gt;$C$5,"",($D449+Inputs!$C$7)*(1+$E$5)*$G$5)</f>
        <v/>
      </c>
      <c r="F450" s="21">
        <f>IF($B450&gt;$C$5,"",$F449+$E450)</f>
        <v/>
      </c>
      <c r="G450" s="19">
        <f>IF($B450&gt;$C$5,"",$C450-$D450)</f>
        <v/>
      </c>
      <c r="H450" s="19">
        <f>($H449+Inputs!$C$7)*(1+$E$5)*(1-$G$5)</f>
        <v/>
      </c>
    </row>
    <row r="451">
      <c r="B451" s="28" t="n">
        <v>443</v>
      </c>
      <c r="C451" s="19">
        <f>IF($B451&gt;$C$5,"",($C450+Inputs!$C$7)*(1+$E$5))</f>
        <v/>
      </c>
      <c r="D451" s="19">
        <f>IF($B451&gt;$C$5,"",($D450+Inputs!$C$7)*(1+$E$5)*(1-$G$5))</f>
        <v/>
      </c>
      <c r="E451" s="21">
        <f>IF($B451&gt;$C$5,"",($D450+Inputs!$C$7)*(1+$E$5)*$G$5)</f>
        <v/>
      </c>
      <c r="F451" s="21">
        <f>IF($B451&gt;$C$5,"",$F450+$E451)</f>
        <v/>
      </c>
      <c r="G451" s="19">
        <f>IF($B451&gt;$C$5,"",$C451-$D451)</f>
        <v/>
      </c>
      <c r="H451" s="19">
        <f>($H450+Inputs!$C$7)*(1+$E$5)*(1-$G$5)</f>
        <v/>
      </c>
    </row>
    <row r="452">
      <c r="B452" s="28" t="n">
        <v>444</v>
      </c>
      <c r="C452" s="19">
        <f>IF($B452&gt;$C$5,"",($C451+Inputs!$C$7)*(1+$E$5))</f>
        <v/>
      </c>
      <c r="D452" s="19">
        <f>IF($B452&gt;$C$5,"",($D451+Inputs!$C$7)*(1+$E$5)*(1-$G$5))</f>
        <v/>
      </c>
      <c r="E452" s="21">
        <f>IF($B452&gt;$C$5,"",($D451+Inputs!$C$7)*(1+$E$5)*$G$5)</f>
        <v/>
      </c>
      <c r="F452" s="21">
        <f>IF($B452&gt;$C$5,"",$F451+$E452)</f>
        <v/>
      </c>
      <c r="G452" s="19">
        <f>IF($B452&gt;$C$5,"",$C452-$D452)</f>
        <v/>
      </c>
      <c r="H452" s="19">
        <f>($H451+Inputs!$C$7)*(1+$E$5)*(1-$G$5)</f>
        <v/>
      </c>
    </row>
    <row r="453">
      <c r="B453" s="28" t="n">
        <v>445</v>
      </c>
      <c r="C453" s="19">
        <f>IF($B453&gt;$C$5,"",($C452+Inputs!$C$7)*(1+$E$5))</f>
        <v/>
      </c>
      <c r="D453" s="19">
        <f>IF($B453&gt;$C$5,"",($D452+Inputs!$C$7)*(1+$E$5)*(1-$G$5))</f>
        <v/>
      </c>
      <c r="E453" s="21">
        <f>IF($B453&gt;$C$5,"",($D452+Inputs!$C$7)*(1+$E$5)*$G$5)</f>
        <v/>
      </c>
      <c r="F453" s="21">
        <f>IF($B453&gt;$C$5,"",$F452+$E453)</f>
        <v/>
      </c>
      <c r="G453" s="19">
        <f>IF($B453&gt;$C$5,"",$C453-$D453)</f>
        <v/>
      </c>
      <c r="H453" s="19">
        <f>($H452+Inputs!$C$7)*(1+$E$5)*(1-$G$5)</f>
        <v/>
      </c>
    </row>
    <row r="454">
      <c r="B454" s="28" t="n">
        <v>446</v>
      </c>
      <c r="C454" s="19">
        <f>IF($B454&gt;$C$5,"",($C453+Inputs!$C$7)*(1+$E$5))</f>
        <v/>
      </c>
      <c r="D454" s="19">
        <f>IF($B454&gt;$C$5,"",($D453+Inputs!$C$7)*(1+$E$5)*(1-$G$5))</f>
        <v/>
      </c>
      <c r="E454" s="21">
        <f>IF($B454&gt;$C$5,"",($D453+Inputs!$C$7)*(1+$E$5)*$G$5)</f>
        <v/>
      </c>
      <c r="F454" s="21">
        <f>IF($B454&gt;$C$5,"",$F453+$E454)</f>
        <v/>
      </c>
      <c r="G454" s="19">
        <f>IF($B454&gt;$C$5,"",$C454-$D454)</f>
        <v/>
      </c>
      <c r="H454" s="19">
        <f>($H453+Inputs!$C$7)*(1+$E$5)*(1-$G$5)</f>
        <v/>
      </c>
    </row>
    <row r="455">
      <c r="B455" s="28" t="n">
        <v>447</v>
      </c>
      <c r="C455" s="19">
        <f>IF($B455&gt;$C$5,"",($C454+Inputs!$C$7)*(1+$E$5))</f>
        <v/>
      </c>
      <c r="D455" s="19">
        <f>IF($B455&gt;$C$5,"",($D454+Inputs!$C$7)*(1+$E$5)*(1-$G$5))</f>
        <v/>
      </c>
      <c r="E455" s="21">
        <f>IF($B455&gt;$C$5,"",($D454+Inputs!$C$7)*(1+$E$5)*$G$5)</f>
        <v/>
      </c>
      <c r="F455" s="21">
        <f>IF($B455&gt;$C$5,"",$F454+$E455)</f>
        <v/>
      </c>
      <c r="G455" s="19">
        <f>IF($B455&gt;$C$5,"",$C455-$D455)</f>
        <v/>
      </c>
      <c r="H455" s="19">
        <f>($H454+Inputs!$C$7)*(1+$E$5)*(1-$G$5)</f>
        <v/>
      </c>
    </row>
    <row r="456">
      <c r="B456" s="28" t="n">
        <v>448</v>
      </c>
      <c r="C456" s="19">
        <f>IF($B456&gt;$C$5,"",($C455+Inputs!$C$7)*(1+$E$5))</f>
        <v/>
      </c>
      <c r="D456" s="19">
        <f>IF($B456&gt;$C$5,"",($D455+Inputs!$C$7)*(1+$E$5)*(1-$G$5))</f>
        <v/>
      </c>
      <c r="E456" s="21">
        <f>IF($B456&gt;$C$5,"",($D455+Inputs!$C$7)*(1+$E$5)*$G$5)</f>
        <v/>
      </c>
      <c r="F456" s="21">
        <f>IF($B456&gt;$C$5,"",$F455+$E456)</f>
        <v/>
      </c>
      <c r="G456" s="19">
        <f>IF($B456&gt;$C$5,"",$C456-$D456)</f>
        <v/>
      </c>
      <c r="H456" s="19">
        <f>($H455+Inputs!$C$7)*(1+$E$5)*(1-$G$5)</f>
        <v/>
      </c>
    </row>
    <row r="457">
      <c r="B457" s="28" t="n">
        <v>449</v>
      </c>
      <c r="C457" s="19">
        <f>IF($B457&gt;$C$5,"",($C456+Inputs!$C$7)*(1+$E$5))</f>
        <v/>
      </c>
      <c r="D457" s="19">
        <f>IF($B457&gt;$C$5,"",($D456+Inputs!$C$7)*(1+$E$5)*(1-$G$5))</f>
        <v/>
      </c>
      <c r="E457" s="21">
        <f>IF($B457&gt;$C$5,"",($D456+Inputs!$C$7)*(1+$E$5)*$G$5)</f>
        <v/>
      </c>
      <c r="F457" s="21">
        <f>IF($B457&gt;$C$5,"",$F456+$E457)</f>
        <v/>
      </c>
      <c r="G457" s="19">
        <f>IF($B457&gt;$C$5,"",$C457-$D457)</f>
        <v/>
      </c>
      <c r="H457" s="19">
        <f>($H456+Inputs!$C$7)*(1+$E$5)*(1-$G$5)</f>
        <v/>
      </c>
    </row>
    <row r="458">
      <c r="B458" s="28" t="n">
        <v>450</v>
      </c>
      <c r="C458" s="19">
        <f>IF($B458&gt;$C$5,"",($C457+Inputs!$C$7)*(1+$E$5))</f>
        <v/>
      </c>
      <c r="D458" s="19">
        <f>IF($B458&gt;$C$5,"",($D457+Inputs!$C$7)*(1+$E$5)*(1-$G$5))</f>
        <v/>
      </c>
      <c r="E458" s="21">
        <f>IF($B458&gt;$C$5,"",($D457+Inputs!$C$7)*(1+$E$5)*$G$5)</f>
        <v/>
      </c>
      <c r="F458" s="21">
        <f>IF($B458&gt;$C$5,"",$F457+$E458)</f>
        <v/>
      </c>
      <c r="G458" s="19">
        <f>IF($B458&gt;$C$5,"",$C458-$D458)</f>
        <v/>
      </c>
      <c r="H458" s="19">
        <f>($H457+Inputs!$C$7)*(1+$E$5)*(1-$G$5)</f>
        <v/>
      </c>
    </row>
    <row r="459">
      <c r="B459" s="28" t="n">
        <v>451</v>
      </c>
      <c r="C459" s="19">
        <f>IF($B459&gt;$C$5,"",($C458+Inputs!$C$7)*(1+$E$5))</f>
        <v/>
      </c>
      <c r="D459" s="19">
        <f>IF($B459&gt;$C$5,"",($D458+Inputs!$C$7)*(1+$E$5)*(1-$G$5))</f>
        <v/>
      </c>
      <c r="E459" s="21">
        <f>IF($B459&gt;$C$5,"",($D458+Inputs!$C$7)*(1+$E$5)*$G$5)</f>
        <v/>
      </c>
      <c r="F459" s="21">
        <f>IF($B459&gt;$C$5,"",$F458+$E459)</f>
        <v/>
      </c>
      <c r="G459" s="19">
        <f>IF($B459&gt;$C$5,"",$C459-$D459)</f>
        <v/>
      </c>
      <c r="H459" s="19">
        <f>($H458+Inputs!$C$7)*(1+$E$5)*(1-$G$5)</f>
        <v/>
      </c>
    </row>
    <row r="460">
      <c r="B460" s="28" t="n">
        <v>452</v>
      </c>
      <c r="C460" s="19">
        <f>IF($B460&gt;$C$5,"",($C459+Inputs!$C$7)*(1+$E$5))</f>
        <v/>
      </c>
      <c r="D460" s="19">
        <f>IF($B460&gt;$C$5,"",($D459+Inputs!$C$7)*(1+$E$5)*(1-$G$5))</f>
        <v/>
      </c>
      <c r="E460" s="21">
        <f>IF($B460&gt;$C$5,"",($D459+Inputs!$C$7)*(1+$E$5)*$G$5)</f>
        <v/>
      </c>
      <c r="F460" s="21">
        <f>IF($B460&gt;$C$5,"",$F459+$E460)</f>
        <v/>
      </c>
      <c r="G460" s="19">
        <f>IF($B460&gt;$C$5,"",$C460-$D460)</f>
        <v/>
      </c>
      <c r="H460" s="19">
        <f>($H459+Inputs!$C$7)*(1+$E$5)*(1-$G$5)</f>
        <v/>
      </c>
    </row>
    <row r="461">
      <c r="B461" s="28" t="n">
        <v>453</v>
      </c>
      <c r="C461" s="19">
        <f>IF($B461&gt;$C$5,"",($C460+Inputs!$C$7)*(1+$E$5))</f>
        <v/>
      </c>
      <c r="D461" s="19">
        <f>IF($B461&gt;$C$5,"",($D460+Inputs!$C$7)*(1+$E$5)*(1-$G$5))</f>
        <v/>
      </c>
      <c r="E461" s="21">
        <f>IF($B461&gt;$C$5,"",($D460+Inputs!$C$7)*(1+$E$5)*$G$5)</f>
        <v/>
      </c>
      <c r="F461" s="21">
        <f>IF($B461&gt;$C$5,"",$F460+$E461)</f>
        <v/>
      </c>
      <c r="G461" s="19">
        <f>IF($B461&gt;$C$5,"",$C461-$D461)</f>
        <v/>
      </c>
      <c r="H461" s="19">
        <f>($H460+Inputs!$C$7)*(1+$E$5)*(1-$G$5)</f>
        <v/>
      </c>
    </row>
    <row r="462">
      <c r="B462" s="28" t="n">
        <v>454</v>
      </c>
      <c r="C462" s="19">
        <f>IF($B462&gt;$C$5,"",($C461+Inputs!$C$7)*(1+$E$5))</f>
        <v/>
      </c>
      <c r="D462" s="19">
        <f>IF($B462&gt;$C$5,"",($D461+Inputs!$C$7)*(1+$E$5)*(1-$G$5))</f>
        <v/>
      </c>
      <c r="E462" s="21">
        <f>IF($B462&gt;$C$5,"",($D461+Inputs!$C$7)*(1+$E$5)*$G$5)</f>
        <v/>
      </c>
      <c r="F462" s="21">
        <f>IF($B462&gt;$C$5,"",$F461+$E462)</f>
        <v/>
      </c>
      <c r="G462" s="19">
        <f>IF($B462&gt;$C$5,"",$C462-$D462)</f>
        <v/>
      </c>
      <c r="H462" s="19">
        <f>($H461+Inputs!$C$7)*(1+$E$5)*(1-$G$5)</f>
        <v/>
      </c>
    </row>
    <row r="463">
      <c r="B463" s="28" t="n">
        <v>455</v>
      </c>
      <c r="C463" s="19">
        <f>IF($B463&gt;$C$5,"",($C462+Inputs!$C$7)*(1+$E$5))</f>
        <v/>
      </c>
      <c r="D463" s="19">
        <f>IF($B463&gt;$C$5,"",($D462+Inputs!$C$7)*(1+$E$5)*(1-$G$5))</f>
        <v/>
      </c>
      <c r="E463" s="21">
        <f>IF($B463&gt;$C$5,"",($D462+Inputs!$C$7)*(1+$E$5)*$G$5)</f>
        <v/>
      </c>
      <c r="F463" s="21">
        <f>IF($B463&gt;$C$5,"",$F462+$E463)</f>
        <v/>
      </c>
      <c r="G463" s="19">
        <f>IF($B463&gt;$C$5,"",$C463-$D463)</f>
        <v/>
      </c>
      <c r="H463" s="19">
        <f>($H462+Inputs!$C$7)*(1+$E$5)*(1-$G$5)</f>
        <v/>
      </c>
    </row>
    <row r="464">
      <c r="B464" s="28" t="n">
        <v>456</v>
      </c>
      <c r="C464" s="19">
        <f>IF($B464&gt;$C$5,"",($C463+Inputs!$C$7)*(1+$E$5))</f>
        <v/>
      </c>
      <c r="D464" s="19">
        <f>IF($B464&gt;$C$5,"",($D463+Inputs!$C$7)*(1+$E$5)*(1-$G$5))</f>
        <v/>
      </c>
      <c r="E464" s="21">
        <f>IF($B464&gt;$C$5,"",($D463+Inputs!$C$7)*(1+$E$5)*$G$5)</f>
        <v/>
      </c>
      <c r="F464" s="21">
        <f>IF($B464&gt;$C$5,"",$F463+$E464)</f>
        <v/>
      </c>
      <c r="G464" s="19">
        <f>IF($B464&gt;$C$5,"",$C464-$D464)</f>
        <v/>
      </c>
      <c r="H464" s="19">
        <f>($H463+Inputs!$C$7)*(1+$E$5)*(1-$G$5)</f>
        <v/>
      </c>
    </row>
    <row r="465">
      <c r="B465" s="28" t="n">
        <v>457</v>
      </c>
      <c r="C465" s="19">
        <f>IF($B465&gt;$C$5,"",($C464+Inputs!$C$7)*(1+$E$5))</f>
        <v/>
      </c>
      <c r="D465" s="19">
        <f>IF($B465&gt;$C$5,"",($D464+Inputs!$C$7)*(1+$E$5)*(1-$G$5))</f>
        <v/>
      </c>
      <c r="E465" s="21">
        <f>IF($B465&gt;$C$5,"",($D464+Inputs!$C$7)*(1+$E$5)*$G$5)</f>
        <v/>
      </c>
      <c r="F465" s="21">
        <f>IF($B465&gt;$C$5,"",$F464+$E465)</f>
        <v/>
      </c>
      <c r="G465" s="19">
        <f>IF($B465&gt;$C$5,"",$C465-$D465)</f>
        <v/>
      </c>
      <c r="H465" s="19">
        <f>($H464+Inputs!$C$7)*(1+$E$5)*(1-$G$5)</f>
        <v/>
      </c>
    </row>
    <row r="466">
      <c r="B466" s="28" t="n">
        <v>458</v>
      </c>
      <c r="C466" s="19">
        <f>IF($B466&gt;$C$5,"",($C465+Inputs!$C$7)*(1+$E$5))</f>
        <v/>
      </c>
      <c r="D466" s="19">
        <f>IF($B466&gt;$C$5,"",($D465+Inputs!$C$7)*(1+$E$5)*(1-$G$5))</f>
        <v/>
      </c>
      <c r="E466" s="21">
        <f>IF($B466&gt;$C$5,"",($D465+Inputs!$C$7)*(1+$E$5)*$G$5)</f>
        <v/>
      </c>
      <c r="F466" s="21">
        <f>IF($B466&gt;$C$5,"",$F465+$E466)</f>
        <v/>
      </c>
      <c r="G466" s="19">
        <f>IF($B466&gt;$C$5,"",$C466-$D466)</f>
        <v/>
      </c>
      <c r="H466" s="19">
        <f>($H465+Inputs!$C$7)*(1+$E$5)*(1-$G$5)</f>
        <v/>
      </c>
    </row>
    <row r="467">
      <c r="B467" s="28" t="n">
        <v>459</v>
      </c>
      <c r="C467" s="19">
        <f>IF($B467&gt;$C$5,"",($C466+Inputs!$C$7)*(1+$E$5))</f>
        <v/>
      </c>
      <c r="D467" s="19">
        <f>IF($B467&gt;$C$5,"",($D466+Inputs!$C$7)*(1+$E$5)*(1-$G$5))</f>
        <v/>
      </c>
      <c r="E467" s="21">
        <f>IF($B467&gt;$C$5,"",($D466+Inputs!$C$7)*(1+$E$5)*$G$5)</f>
        <v/>
      </c>
      <c r="F467" s="21">
        <f>IF($B467&gt;$C$5,"",$F466+$E467)</f>
        <v/>
      </c>
      <c r="G467" s="19">
        <f>IF($B467&gt;$C$5,"",$C467-$D467)</f>
        <v/>
      </c>
      <c r="H467" s="19">
        <f>($H466+Inputs!$C$7)*(1+$E$5)*(1-$G$5)</f>
        <v/>
      </c>
    </row>
    <row r="468">
      <c r="B468" s="28" t="n">
        <v>460</v>
      </c>
      <c r="C468" s="19">
        <f>IF($B468&gt;$C$5,"",($C467+Inputs!$C$7)*(1+$E$5))</f>
        <v/>
      </c>
      <c r="D468" s="19">
        <f>IF($B468&gt;$C$5,"",($D467+Inputs!$C$7)*(1+$E$5)*(1-$G$5))</f>
        <v/>
      </c>
      <c r="E468" s="21">
        <f>IF($B468&gt;$C$5,"",($D467+Inputs!$C$7)*(1+$E$5)*$G$5)</f>
        <v/>
      </c>
      <c r="F468" s="21">
        <f>IF($B468&gt;$C$5,"",$F467+$E468)</f>
        <v/>
      </c>
      <c r="G468" s="19">
        <f>IF($B468&gt;$C$5,"",$C468-$D468)</f>
        <v/>
      </c>
      <c r="H468" s="19">
        <f>($H467+Inputs!$C$7)*(1+$E$5)*(1-$G$5)</f>
        <v/>
      </c>
    </row>
    <row r="469">
      <c r="B469" s="28" t="n">
        <v>461</v>
      </c>
      <c r="C469" s="19">
        <f>IF($B469&gt;$C$5,"",($C468+Inputs!$C$7)*(1+$E$5))</f>
        <v/>
      </c>
      <c r="D469" s="19">
        <f>IF($B469&gt;$C$5,"",($D468+Inputs!$C$7)*(1+$E$5)*(1-$G$5))</f>
        <v/>
      </c>
      <c r="E469" s="21">
        <f>IF($B469&gt;$C$5,"",($D468+Inputs!$C$7)*(1+$E$5)*$G$5)</f>
        <v/>
      </c>
      <c r="F469" s="21">
        <f>IF($B469&gt;$C$5,"",$F468+$E469)</f>
        <v/>
      </c>
      <c r="G469" s="19">
        <f>IF($B469&gt;$C$5,"",$C469-$D469)</f>
        <v/>
      </c>
      <c r="H469" s="19">
        <f>($H468+Inputs!$C$7)*(1+$E$5)*(1-$G$5)</f>
        <v/>
      </c>
    </row>
    <row r="470">
      <c r="B470" s="28" t="n">
        <v>462</v>
      </c>
      <c r="C470" s="19">
        <f>IF($B470&gt;$C$5,"",($C469+Inputs!$C$7)*(1+$E$5))</f>
        <v/>
      </c>
      <c r="D470" s="19">
        <f>IF($B470&gt;$C$5,"",($D469+Inputs!$C$7)*(1+$E$5)*(1-$G$5))</f>
        <v/>
      </c>
      <c r="E470" s="21">
        <f>IF($B470&gt;$C$5,"",($D469+Inputs!$C$7)*(1+$E$5)*$G$5)</f>
        <v/>
      </c>
      <c r="F470" s="21">
        <f>IF($B470&gt;$C$5,"",$F469+$E470)</f>
        <v/>
      </c>
      <c r="G470" s="19">
        <f>IF($B470&gt;$C$5,"",$C470-$D470)</f>
        <v/>
      </c>
      <c r="H470" s="19">
        <f>($H469+Inputs!$C$7)*(1+$E$5)*(1-$G$5)</f>
        <v/>
      </c>
    </row>
    <row r="471">
      <c r="B471" s="28" t="n">
        <v>463</v>
      </c>
      <c r="C471" s="19">
        <f>IF($B471&gt;$C$5,"",($C470+Inputs!$C$7)*(1+$E$5))</f>
        <v/>
      </c>
      <c r="D471" s="19">
        <f>IF($B471&gt;$C$5,"",($D470+Inputs!$C$7)*(1+$E$5)*(1-$G$5))</f>
        <v/>
      </c>
      <c r="E471" s="21">
        <f>IF($B471&gt;$C$5,"",($D470+Inputs!$C$7)*(1+$E$5)*$G$5)</f>
        <v/>
      </c>
      <c r="F471" s="21">
        <f>IF($B471&gt;$C$5,"",$F470+$E471)</f>
        <v/>
      </c>
      <c r="G471" s="19">
        <f>IF($B471&gt;$C$5,"",$C471-$D471)</f>
        <v/>
      </c>
      <c r="H471" s="19">
        <f>($H470+Inputs!$C$7)*(1+$E$5)*(1-$G$5)</f>
        <v/>
      </c>
    </row>
    <row r="472">
      <c r="B472" s="28" t="n">
        <v>464</v>
      </c>
      <c r="C472" s="19">
        <f>IF($B472&gt;$C$5,"",($C471+Inputs!$C$7)*(1+$E$5))</f>
        <v/>
      </c>
      <c r="D472" s="19">
        <f>IF($B472&gt;$C$5,"",($D471+Inputs!$C$7)*(1+$E$5)*(1-$G$5))</f>
        <v/>
      </c>
      <c r="E472" s="21">
        <f>IF($B472&gt;$C$5,"",($D471+Inputs!$C$7)*(1+$E$5)*$G$5)</f>
        <v/>
      </c>
      <c r="F472" s="21">
        <f>IF($B472&gt;$C$5,"",$F471+$E472)</f>
        <v/>
      </c>
      <c r="G472" s="19">
        <f>IF($B472&gt;$C$5,"",$C472-$D472)</f>
        <v/>
      </c>
      <c r="H472" s="19">
        <f>($H471+Inputs!$C$7)*(1+$E$5)*(1-$G$5)</f>
        <v/>
      </c>
    </row>
    <row r="473">
      <c r="B473" s="28" t="n">
        <v>465</v>
      </c>
      <c r="C473" s="19">
        <f>IF($B473&gt;$C$5,"",($C472+Inputs!$C$7)*(1+$E$5))</f>
        <v/>
      </c>
      <c r="D473" s="19">
        <f>IF($B473&gt;$C$5,"",($D472+Inputs!$C$7)*(1+$E$5)*(1-$G$5))</f>
        <v/>
      </c>
      <c r="E473" s="21">
        <f>IF($B473&gt;$C$5,"",($D472+Inputs!$C$7)*(1+$E$5)*$G$5)</f>
        <v/>
      </c>
      <c r="F473" s="21">
        <f>IF($B473&gt;$C$5,"",$F472+$E473)</f>
        <v/>
      </c>
      <c r="G473" s="19">
        <f>IF($B473&gt;$C$5,"",$C473-$D473)</f>
        <v/>
      </c>
      <c r="H473" s="19">
        <f>($H472+Inputs!$C$7)*(1+$E$5)*(1-$G$5)</f>
        <v/>
      </c>
    </row>
    <row r="474">
      <c r="B474" s="28" t="n">
        <v>466</v>
      </c>
      <c r="C474" s="19">
        <f>IF($B474&gt;$C$5,"",($C473+Inputs!$C$7)*(1+$E$5))</f>
        <v/>
      </c>
      <c r="D474" s="19">
        <f>IF($B474&gt;$C$5,"",($D473+Inputs!$C$7)*(1+$E$5)*(1-$G$5))</f>
        <v/>
      </c>
      <c r="E474" s="21">
        <f>IF($B474&gt;$C$5,"",($D473+Inputs!$C$7)*(1+$E$5)*$G$5)</f>
        <v/>
      </c>
      <c r="F474" s="21">
        <f>IF($B474&gt;$C$5,"",$F473+$E474)</f>
        <v/>
      </c>
      <c r="G474" s="19">
        <f>IF($B474&gt;$C$5,"",$C474-$D474)</f>
        <v/>
      </c>
      <c r="H474" s="19">
        <f>($H473+Inputs!$C$7)*(1+$E$5)*(1-$G$5)</f>
        <v/>
      </c>
    </row>
    <row r="475">
      <c r="B475" s="28" t="n">
        <v>467</v>
      </c>
      <c r="C475" s="19">
        <f>IF($B475&gt;$C$5,"",($C474+Inputs!$C$7)*(1+$E$5))</f>
        <v/>
      </c>
      <c r="D475" s="19">
        <f>IF($B475&gt;$C$5,"",($D474+Inputs!$C$7)*(1+$E$5)*(1-$G$5))</f>
        <v/>
      </c>
      <c r="E475" s="21">
        <f>IF($B475&gt;$C$5,"",($D474+Inputs!$C$7)*(1+$E$5)*$G$5)</f>
        <v/>
      </c>
      <c r="F475" s="21">
        <f>IF($B475&gt;$C$5,"",$F474+$E475)</f>
        <v/>
      </c>
      <c r="G475" s="19">
        <f>IF($B475&gt;$C$5,"",$C475-$D475)</f>
        <v/>
      </c>
      <c r="H475" s="19">
        <f>($H474+Inputs!$C$7)*(1+$E$5)*(1-$G$5)</f>
        <v/>
      </c>
    </row>
    <row r="476">
      <c r="B476" s="28" t="n">
        <v>468</v>
      </c>
      <c r="C476" s="19">
        <f>IF($B476&gt;$C$5,"",($C475+Inputs!$C$7)*(1+$E$5))</f>
        <v/>
      </c>
      <c r="D476" s="19">
        <f>IF($B476&gt;$C$5,"",($D475+Inputs!$C$7)*(1+$E$5)*(1-$G$5))</f>
        <v/>
      </c>
      <c r="E476" s="21">
        <f>IF($B476&gt;$C$5,"",($D475+Inputs!$C$7)*(1+$E$5)*$G$5)</f>
        <v/>
      </c>
      <c r="F476" s="21">
        <f>IF($B476&gt;$C$5,"",$F475+$E476)</f>
        <v/>
      </c>
      <c r="G476" s="19">
        <f>IF($B476&gt;$C$5,"",$C476-$D476)</f>
        <v/>
      </c>
      <c r="H476" s="19">
        <f>($H475+Inputs!$C$7)*(1+$E$5)*(1-$G$5)</f>
        <v/>
      </c>
    </row>
    <row r="477">
      <c r="B477" s="28" t="n">
        <v>469</v>
      </c>
      <c r="C477" s="19">
        <f>IF($B477&gt;$C$5,"",($C476+Inputs!$C$7)*(1+$E$5))</f>
        <v/>
      </c>
      <c r="D477" s="19">
        <f>IF($B477&gt;$C$5,"",($D476+Inputs!$C$7)*(1+$E$5)*(1-$G$5))</f>
        <v/>
      </c>
      <c r="E477" s="21">
        <f>IF($B477&gt;$C$5,"",($D476+Inputs!$C$7)*(1+$E$5)*$G$5)</f>
        <v/>
      </c>
      <c r="F477" s="21">
        <f>IF($B477&gt;$C$5,"",$F476+$E477)</f>
        <v/>
      </c>
      <c r="G477" s="19">
        <f>IF($B477&gt;$C$5,"",$C477-$D477)</f>
        <v/>
      </c>
      <c r="H477" s="19">
        <f>($H476+Inputs!$C$7)*(1+$E$5)*(1-$G$5)</f>
        <v/>
      </c>
    </row>
    <row r="478">
      <c r="B478" s="28" t="n">
        <v>470</v>
      </c>
      <c r="C478" s="19">
        <f>IF($B478&gt;$C$5,"",($C477+Inputs!$C$7)*(1+$E$5))</f>
        <v/>
      </c>
      <c r="D478" s="19">
        <f>IF($B478&gt;$C$5,"",($D477+Inputs!$C$7)*(1+$E$5)*(1-$G$5))</f>
        <v/>
      </c>
      <c r="E478" s="21">
        <f>IF($B478&gt;$C$5,"",($D477+Inputs!$C$7)*(1+$E$5)*$G$5)</f>
        <v/>
      </c>
      <c r="F478" s="21">
        <f>IF($B478&gt;$C$5,"",$F477+$E478)</f>
        <v/>
      </c>
      <c r="G478" s="19">
        <f>IF($B478&gt;$C$5,"",$C478-$D478)</f>
        <v/>
      </c>
      <c r="H478" s="19">
        <f>($H477+Inputs!$C$7)*(1+$E$5)*(1-$G$5)</f>
        <v/>
      </c>
    </row>
    <row r="479">
      <c r="B479" s="28" t="n">
        <v>471</v>
      </c>
      <c r="C479" s="19">
        <f>IF($B479&gt;$C$5,"",($C478+Inputs!$C$7)*(1+$E$5))</f>
        <v/>
      </c>
      <c r="D479" s="19">
        <f>IF($B479&gt;$C$5,"",($D478+Inputs!$C$7)*(1+$E$5)*(1-$G$5))</f>
        <v/>
      </c>
      <c r="E479" s="21">
        <f>IF($B479&gt;$C$5,"",($D478+Inputs!$C$7)*(1+$E$5)*$G$5)</f>
        <v/>
      </c>
      <c r="F479" s="21">
        <f>IF($B479&gt;$C$5,"",$F478+$E479)</f>
        <v/>
      </c>
      <c r="G479" s="19">
        <f>IF($B479&gt;$C$5,"",$C479-$D479)</f>
        <v/>
      </c>
      <c r="H479" s="19">
        <f>($H478+Inputs!$C$7)*(1+$E$5)*(1-$G$5)</f>
        <v/>
      </c>
    </row>
    <row r="480">
      <c r="B480" s="28" t="n">
        <v>472</v>
      </c>
      <c r="C480" s="19">
        <f>IF($B480&gt;$C$5,"",($C479+Inputs!$C$7)*(1+$E$5))</f>
        <v/>
      </c>
      <c r="D480" s="19">
        <f>IF($B480&gt;$C$5,"",($D479+Inputs!$C$7)*(1+$E$5)*(1-$G$5))</f>
        <v/>
      </c>
      <c r="E480" s="21">
        <f>IF($B480&gt;$C$5,"",($D479+Inputs!$C$7)*(1+$E$5)*$G$5)</f>
        <v/>
      </c>
      <c r="F480" s="21">
        <f>IF($B480&gt;$C$5,"",$F479+$E480)</f>
        <v/>
      </c>
      <c r="G480" s="19">
        <f>IF($B480&gt;$C$5,"",$C480-$D480)</f>
        <v/>
      </c>
      <c r="H480" s="19">
        <f>($H479+Inputs!$C$7)*(1+$E$5)*(1-$G$5)</f>
        <v/>
      </c>
    </row>
    <row r="481">
      <c r="B481" s="28" t="n">
        <v>473</v>
      </c>
      <c r="C481" s="19">
        <f>IF($B481&gt;$C$5,"",($C480+Inputs!$C$7)*(1+$E$5))</f>
        <v/>
      </c>
      <c r="D481" s="19">
        <f>IF($B481&gt;$C$5,"",($D480+Inputs!$C$7)*(1+$E$5)*(1-$G$5))</f>
        <v/>
      </c>
      <c r="E481" s="21">
        <f>IF($B481&gt;$C$5,"",($D480+Inputs!$C$7)*(1+$E$5)*$G$5)</f>
        <v/>
      </c>
      <c r="F481" s="21">
        <f>IF($B481&gt;$C$5,"",$F480+$E481)</f>
        <v/>
      </c>
      <c r="G481" s="19">
        <f>IF($B481&gt;$C$5,"",$C481-$D481)</f>
        <v/>
      </c>
      <c r="H481" s="19">
        <f>($H480+Inputs!$C$7)*(1+$E$5)*(1-$G$5)</f>
        <v/>
      </c>
    </row>
    <row r="482">
      <c r="B482" s="28" t="n">
        <v>474</v>
      </c>
      <c r="C482" s="19">
        <f>IF($B482&gt;$C$5,"",($C481+Inputs!$C$7)*(1+$E$5))</f>
        <v/>
      </c>
      <c r="D482" s="19">
        <f>IF($B482&gt;$C$5,"",($D481+Inputs!$C$7)*(1+$E$5)*(1-$G$5))</f>
        <v/>
      </c>
      <c r="E482" s="21">
        <f>IF($B482&gt;$C$5,"",($D481+Inputs!$C$7)*(1+$E$5)*$G$5)</f>
        <v/>
      </c>
      <c r="F482" s="21">
        <f>IF($B482&gt;$C$5,"",$F481+$E482)</f>
        <v/>
      </c>
      <c r="G482" s="19">
        <f>IF($B482&gt;$C$5,"",$C482-$D482)</f>
        <v/>
      </c>
      <c r="H482" s="19">
        <f>($H481+Inputs!$C$7)*(1+$E$5)*(1-$G$5)</f>
        <v/>
      </c>
    </row>
    <row r="483">
      <c r="B483" s="28" t="n">
        <v>475</v>
      </c>
      <c r="C483" s="19">
        <f>IF($B483&gt;$C$5,"",($C482+Inputs!$C$7)*(1+$E$5))</f>
        <v/>
      </c>
      <c r="D483" s="19">
        <f>IF($B483&gt;$C$5,"",($D482+Inputs!$C$7)*(1+$E$5)*(1-$G$5))</f>
        <v/>
      </c>
      <c r="E483" s="21">
        <f>IF($B483&gt;$C$5,"",($D482+Inputs!$C$7)*(1+$E$5)*$G$5)</f>
        <v/>
      </c>
      <c r="F483" s="21">
        <f>IF($B483&gt;$C$5,"",$F482+$E483)</f>
        <v/>
      </c>
      <c r="G483" s="19">
        <f>IF($B483&gt;$C$5,"",$C483-$D483)</f>
        <v/>
      </c>
      <c r="H483" s="19">
        <f>($H482+Inputs!$C$7)*(1+$E$5)*(1-$G$5)</f>
        <v/>
      </c>
    </row>
    <row r="484">
      <c r="B484" s="28" t="n">
        <v>476</v>
      </c>
      <c r="C484" s="19">
        <f>IF($B484&gt;$C$5,"",($C483+Inputs!$C$7)*(1+$E$5))</f>
        <v/>
      </c>
      <c r="D484" s="19">
        <f>IF($B484&gt;$C$5,"",($D483+Inputs!$C$7)*(1+$E$5)*(1-$G$5))</f>
        <v/>
      </c>
      <c r="E484" s="21">
        <f>IF($B484&gt;$C$5,"",($D483+Inputs!$C$7)*(1+$E$5)*$G$5)</f>
        <v/>
      </c>
      <c r="F484" s="21">
        <f>IF($B484&gt;$C$5,"",$F483+$E484)</f>
        <v/>
      </c>
      <c r="G484" s="19">
        <f>IF($B484&gt;$C$5,"",$C484-$D484)</f>
        <v/>
      </c>
      <c r="H484" s="19">
        <f>($H483+Inputs!$C$7)*(1+$E$5)*(1-$G$5)</f>
        <v/>
      </c>
    </row>
    <row r="485">
      <c r="B485" s="28" t="n">
        <v>477</v>
      </c>
      <c r="C485" s="19">
        <f>IF($B485&gt;$C$5,"",($C484+Inputs!$C$7)*(1+$E$5))</f>
        <v/>
      </c>
      <c r="D485" s="19">
        <f>IF($B485&gt;$C$5,"",($D484+Inputs!$C$7)*(1+$E$5)*(1-$G$5))</f>
        <v/>
      </c>
      <c r="E485" s="21">
        <f>IF($B485&gt;$C$5,"",($D484+Inputs!$C$7)*(1+$E$5)*$G$5)</f>
        <v/>
      </c>
      <c r="F485" s="21">
        <f>IF($B485&gt;$C$5,"",$F484+$E485)</f>
        <v/>
      </c>
      <c r="G485" s="19">
        <f>IF($B485&gt;$C$5,"",$C485-$D485)</f>
        <v/>
      </c>
      <c r="H485" s="19">
        <f>($H484+Inputs!$C$7)*(1+$E$5)*(1-$G$5)</f>
        <v/>
      </c>
    </row>
    <row r="486">
      <c r="B486" s="28" t="n">
        <v>478</v>
      </c>
      <c r="C486" s="19">
        <f>IF($B486&gt;$C$5,"",($C485+Inputs!$C$7)*(1+$E$5))</f>
        <v/>
      </c>
      <c r="D486" s="19">
        <f>IF($B486&gt;$C$5,"",($D485+Inputs!$C$7)*(1+$E$5)*(1-$G$5))</f>
        <v/>
      </c>
      <c r="E486" s="21">
        <f>IF($B486&gt;$C$5,"",($D485+Inputs!$C$7)*(1+$E$5)*$G$5)</f>
        <v/>
      </c>
      <c r="F486" s="21">
        <f>IF($B486&gt;$C$5,"",$F485+$E486)</f>
        <v/>
      </c>
      <c r="G486" s="19">
        <f>IF($B486&gt;$C$5,"",$C486-$D486)</f>
        <v/>
      </c>
      <c r="H486" s="19">
        <f>($H485+Inputs!$C$7)*(1+$E$5)*(1-$G$5)</f>
        <v/>
      </c>
    </row>
    <row r="487">
      <c r="B487" s="28" t="n">
        <v>479</v>
      </c>
      <c r="C487" s="19">
        <f>IF($B487&gt;$C$5,"",($C486+Inputs!$C$7)*(1+$E$5))</f>
        <v/>
      </c>
      <c r="D487" s="19">
        <f>IF($B487&gt;$C$5,"",($D486+Inputs!$C$7)*(1+$E$5)*(1-$G$5))</f>
        <v/>
      </c>
      <c r="E487" s="21">
        <f>IF($B487&gt;$C$5,"",($D486+Inputs!$C$7)*(1+$E$5)*$G$5)</f>
        <v/>
      </c>
      <c r="F487" s="21">
        <f>IF($B487&gt;$C$5,"",$F486+$E487)</f>
        <v/>
      </c>
      <c r="G487" s="19">
        <f>IF($B487&gt;$C$5,"",$C487-$D487)</f>
        <v/>
      </c>
      <c r="H487" s="19">
        <f>($H486+Inputs!$C$7)*(1+$E$5)*(1-$G$5)</f>
        <v/>
      </c>
    </row>
    <row r="488">
      <c r="B488" s="28" t="n">
        <v>480</v>
      </c>
      <c r="C488" s="19">
        <f>IF($B488&gt;$C$5,"",($C487+Inputs!$C$7)*(1+$E$5))</f>
        <v/>
      </c>
      <c r="D488" s="19">
        <f>IF($B488&gt;$C$5,"",($D487+Inputs!$C$7)*(1+$E$5)*(1-$G$5))</f>
        <v/>
      </c>
      <c r="E488" s="21">
        <f>IF($B488&gt;$C$5,"",($D487+Inputs!$C$7)*(1+$E$5)*$G$5)</f>
        <v/>
      </c>
      <c r="F488" s="21">
        <f>IF($B488&gt;$C$5,"",$F487+$E488)</f>
        <v/>
      </c>
      <c r="G488" s="19">
        <f>IF($B488&gt;$C$5,"",$C488-$D488)</f>
        <v/>
      </c>
      <c r="H488" s="19">
        <f>($H487+Inputs!$C$7)*(1+$E$5)*(1-$G$5)</f>
        <v/>
      </c>
    </row>
    <row r="489">
      <c r="B489" s="28" t="n">
        <v>481</v>
      </c>
      <c r="C489" s="19">
        <f>IF($B489&gt;$C$5,"",($C488+Inputs!$C$7)*(1+$E$5))</f>
        <v/>
      </c>
      <c r="D489" s="19">
        <f>IF($B489&gt;$C$5,"",($D488+Inputs!$C$7)*(1+$E$5)*(1-$G$5))</f>
        <v/>
      </c>
      <c r="E489" s="21">
        <f>IF($B489&gt;$C$5,"",($D488+Inputs!$C$7)*(1+$E$5)*$G$5)</f>
        <v/>
      </c>
      <c r="F489" s="21">
        <f>IF($B489&gt;$C$5,"",$F488+$E489)</f>
        <v/>
      </c>
      <c r="G489" s="19">
        <f>IF($B489&gt;$C$5,"",$C489-$D489)</f>
        <v/>
      </c>
      <c r="H489" s="19">
        <f>($H488+Inputs!$C$7)*(1+$E$5)*(1-$G$5)</f>
        <v/>
      </c>
    </row>
    <row r="490">
      <c r="B490" s="28" t="n">
        <v>482</v>
      </c>
      <c r="C490" s="19">
        <f>IF($B490&gt;$C$5,"",($C489+Inputs!$C$7)*(1+$E$5))</f>
        <v/>
      </c>
      <c r="D490" s="19">
        <f>IF($B490&gt;$C$5,"",($D489+Inputs!$C$7)*(1+$E$5)*(1-$G$5))</f>
        <v/>
      </c>
      <c r="E490" s="21">
        <f>IF($B490&gt;$C$5,"",($D489+Inputs!$C$7)*(1+$E$5)*$G$5)</f>
        <v/>
      </c>
      <c r="F490" s="21">
        <f>IF($B490&gt;$C$5,"",$F489+$E490)</f>
        <v/>
      </c>
      <c r="G490" s="19">
        <f>IF($B490&gt;$C$5,"",$C490-$D490)</f>
        <v/>
      </c>
      <c r="H490" s="19">
        <f>($H489+Inputs!$C$7)*(1+$E$5)*(1-$G$5)</f>
        <v/>
      </c>
    </row>
    <row r="491">
      <c r="B491" s="28" t="n">
        <v>483</v>
      </c>
      <c r="C491" s="19">
        <f>IF($B491&gt;$C$5,"",($C490+Inputs!$C$7)*(1+$E$5))</f>
        <v/>
      </c>
      <c r="D491" s="19">
        <f>IF($B491&gt;$C$5,"",($D490+Inputs!$C$7)*(1+$E$5)*(1-$G$5))</f>
        <v/>
      </c>
      <c r="E491" s="21">
        <f>IF($B491&gt;$C$5,"",($D490+Inputs!$C$7)*(1+$E$5)*$G$5)</f>
        <v/>
      </c>
      <c r="F491" s="21">
        <f>IF($B491&gt;$C$5,"",$F490+$E491)</f>
        <v/>
      </c>
      <c r="G491" s="19">
        <f>IF($B491&gt;$C$5,"",$C491-$D491)</f>
        <v/>
      </c>
      <c r="H491" s="19">
        <f>($H490+Inputs!$C$7)*(1+$E$5)*(1-$G$5)</f>
        <v/>
      </c>
    </row>
    <row r="492">
      <c r="B492" s="28" t="n">
        <v>484</v>
      </c>
      <c r="C492" s="19">
        <f>IF($B492&gt;$C$5,"",($C491+Inputs!$C$7)*(1+$E$5))</f>
        <v/>
      </c>
      <c r="D492" s="19">
        <f>IF($B492&gt;$C$5,"",($D491+Inputs!$C$7)*(1+$E$5)*(1-$G$5))</f>
        <v/>
      </c>
      <c r="E492" s="21">
        <f>IF($B492&gt;$C$5,"",($D491+Inputs!$C$7)*(1+$E$5)*$G$5)</f>
        <v/>
      </c>
      <c r="F492" s="21">
        <f>IF($B492&gt;$C$5,"",$F491+$E492)</f>
        <v/>
      </c>
      <c r="G492" s="19">
        <f>IF($B492&gt;$C$5,"",$C492-$D492)</f>
        <v/>
      </c>
      <c r="H492" s="19">
        <f>($H491+Inputs!$C$7)*(1+$E$5)*(1-$G$5)</f>
        <v/>
      </c>
    </row>
    <row r="493">
      <c r="B493" s="28" t="n">
        <v>485</v>
      </c>
      <c r="C493" s="19">
        <f>IF($B493&gt;$C$5,"",($C492+Inputs!$C$7)*(1+$E$5))</f>
        <v/>
      </c>
      <c r="D493" s="19">
        <f>IF($B493&gt;$C$5,"",($D492+Inputs!$C$7)*(1+$E$5)*(1-$G$5))</f>
        <v/>
      </c>
      <c r="E493" s="21">
        <f>IF($B493&gt;$C$5,"",($D492+Inputs!$C$7)*(1+$E$5)*$G$5)</f>
        <v/>
      </c>
      <c r="F493" s="21">
        <f>IF($B493&gt;$C$5,"",$F492+$E493)</f>
        <v/>
      </c>
      <c r="G493" s="19">
        <f>IF($B493&gt;$C$5,"",$C493-$D493)</f>
        <v/>
      </c>
      <c r="H493" s="19">
        <f>($H492+Inputs!$C$7)*(1+$E$5)*(1-$G$5)</f>
        <v/>
      </c>
    </row>
    <row r="494">
      <c r="B494" s="28" t="n">
        <v>486</v>
      </c>
      <c r="C494" s="19">
        <f>IF($B494&gt;$C$5,"",($C493+Inputs!$C$7)*(1+$E$5))</f>
        <v/>
      </c>
      <c r="D494" s="19">
        <f>IF($B494&gt;$C$5,"",($D493+Inputs!$C$7)*(1+$E$5)*(1-$G$5))</f>
        <v/>
      </c>
      <c r="E494" s="21">
        <f>IF($B494&gt;$C$5,"",($D493+Inputs!$C$7)*(1+$E$5)*$G$5)</f>
        <v/>
      </c>
      <c r="F494" s="21">
        <f>IF($B494&gt;$C$5,"",$F493+$E494)</f>
        <v/>
      </c>
      <c r="G494" s="19">
        <f>IF($B494&gt;$C$5,"",$C494-$D494)</f>
        <v/>
      </c>
      <c r="H494" s="19">
        <f>($H493+Inputs!$C$7)*(1+$E$5)*(1-$G$5)</f>
        <v/>
      </c>
    </row>
    <row r="495">
      <c r="B495" s="28" t="n">
        <v>487</v>
      </c>
      <c r="C495" s="19">
        <f>IF($B495&gt;$C$5,"",($C494+Inputs!$C$7)*(1+$E$5))</f>
        <v/>
      </c>
      <c r="D495" s="19">
        <f>IF($B495&gt;$C$5,"",($D494+Inputs!$C$7)*(1+$E$5)*(1-$G$5))</f>
        <v/>
      </c>
      <c r="E495" s="21">
        <f>IF($B495&gt;$C$5,"",($D494+Inputs!$C$7)*(1+$E$5)*$G$5)</f>
        <v/>
      </c>
      <c r="F495" s="21">
        <f>IF($B495&gt;$C$5,"",$F494+$E495)</f>
        <v/>
      </c>
      <c r="G495" s="19">
        <f>IF($B495&gt;$C$5,"",$C495-$D495)</f>
        <v/>
      </c>
      <c r="H495" s="19">
        <f>($H494+Inputs!$C$7)*(1+$E$5)*(1-$G$5)</f>
        <v/>
      </c>
    </row>
    <row r="496">
      <c r="B496" s="28" t="n">
        <v>488</v>
      </c>
      <c r="C496" s="19">
        <f>IF($B496&gt;$C$5,"",($C495+Inputs!$C$7)*(1+$E$5))</f>
        <v/>
      </c>
      <c r="D496" s="19">
        <f>IF($B496&gt;$C$5,"",($D495+Inputs!$C$7)*(1+$E$5)*(1-$G$5))</f>
        <v/>
      </c>
      <c r="E496" s="21">
        <f>IF($B496&gt;$C$5,"",($D495+Inputs!$C$7)*(1+$E$5)*$G$5)</f>
        <v/>
      </c>
      <c r="F496" s="21">
        <f>IF($B496&gt;$C$5,"",$F495+$E496)</f>
        <v/>
      </c>
      <c r="G496" s="19">
        <f>IF($B496&gt;$C$5,"",$C496-$D496)</f>
        <v/>
      </c>
      <c r="H496" s="19">
        <f>($H495+Inputs!$C$7)*(1+$E$5)*(1-$G$5)</f>
        <v/>
      </c>
    </row>
    <row r="497">
      <c r="B497" s="28" t="n">
        <v>489</v>
      </c>
      <c r="C497" s="19">
        <f>IF($B497&gt;$C$5,"",($C496+Inputs!$C$7)*(1+$E$5))</f>
        <v/>
      </c>
      <c r="D497" s="19">
        <f>IF($B497&gt;$C$5,"",($D496+Inputs!$C$7)*(1+$E$5)*(1-$G$5))</f>
        <v/>
      </c>
      <c r="E497" s="21">
        <f>IF($B497&gt;$C$5,"",($D496+Inputs!$C$7)*(1+$E$5)*$G$5)</f>
        <v/>
      </c>
      <c r="F497" s="21">
        <f>IF($B497&gt;$C$5,"",$F496+$E497)</f>
        <v/>
      </c>
      <c r="G497" s="19">
        <f>IF($B497&gt;$C$5,"",$C497-$D497)</f>
        <v/>
      </c>
      <c r="H497" s="19">
        <f>($H496+Inputs!$C$7)*(1+$E$5)*(1-$G$5)</f>
        <v/>
      </c>
    </row>
    <row r="498">
      <c r="B498" s="28" t="n">
        <v>490</v>
      </c>
      <c r="C498" s="19">
        <f>IF($B498&gt;$C$5,"",($C497+Inputs!$C$7)*(1+$E$5))</f>
        <v/>
      </c>
      <c r="D498" s="19">
        <f>IF($B498&gt;$C$5,"",($D497+Inputs!$C$7)*(1+$E$5)*(1-$G$5))</f>
        <v/>
      </c>
      <c r="E498" s="21">
        <f>IF($B498&gt;$C$5,"",($D497+Inputs!$C$7)*(1+$E$5)*$G$5)</f>
        <v/>
      </c>
      <c r="F498" s="21">
        <f>IF($B498&gt;$C$5,"",$F497+$E498)</f>
        <v/>
      </c>
      <c r="G498" s="19">
        <f>IF($B498&gt;$C$5,"",$C498-$D498)</f>
        <v/>
      </c>
      <c r="H498" s="19">
        <f>($H497+Inputs!$C$7)*(1+$E$5)*(1-$G$5)</f>
        <v/>
      </c>
    </row>
    <row r="499">
      <c r="B499" s="28" t="n">
        <v>491</v>
      </c>
      <c r="C499" s="19">
        <f>IF($B499&gt;$C$5,"",($C498+Inputs!$C$7)*(1+$E$5))</f>
        <v/>
      </c>
      <c r="D499" s="19">
        <f>IF($B499&gt;$C$5,"",($D498+Inputs!$C$7)*(1+$E$5)*(1-$G$5))</f>
        <v/>
      </c>
      <c r="E499" s="21">
        <f>IF($B499&gt;$C$5,"",($D498+Inputs!$C$7)*(1+$E$5)*$G$5)</f>
        <v/>
      </c>
      <c r="F499" s="21">
        <f>IF($B499&gt;$C$5,"",$F498+$E499)</f>
        <v/>
      </c>
      <c r="G499" s="19">
        <f>IF($B499&gt;$C$5,"",$C499-$D499)</f>
        <v/>
      </c>
      <c r="H499" s="19">
        <f>($H498+Inputs!$C$7)*(1+$E$5)*(1-$G$5)</f>
        <v/>
      </c>
    </row>
    <row r="500">
      <c r="B500" s="28" t="n">
        <v>492</v>
      </c>
      <c r="C500" s="19">
        <f>IF($B500&gt;$C$5,"",($C499+Inputs!$C$7)*(1+$E$5))</f>
        <v/>
      </c>
      <c r="D500" s="19">
        <f>IF($B500&gt;$C$5,"",($D499+Inputs!$C$7)*(1+$E$5)*(1-$G$5))</f>
        <v/>
      </c>
      <c r="E500" s="21">
        <f>IF($B500&gt;$C$5,"",($D499+Inputs!$C$7)*(1+$E$5)*$G$5)</f>
        <v/>
      </c>
      <c r="F500" s="21">
        <f>IF($B500&gt;$C$5,"",$F499+$E500)</f>
        <v/>
      </c>
      <c r="G500" s="19">
        <f>IF($B500&gt;$C$5,"",$C500-$D500)</f>
        <v/>
      </c>
      <c r="H500" s="19">
        <f>($H499+Inputs!$C$7)*(1+$E$5)*(1-$G$5)</f>
        <v/>
      </c>
    </row>
    <row r="501">
      <c r="B501" s="28" t="n">
        <v>493</v>
      </c>
      <c r="C501" s="19">
        <f>IF($B501&gt;$C$5,"",($C500+Inputs!$C$7)*(1+$E$5))</f>
        <v/>
      </c>
      <c r="D501" s="19">
        <f>IF($B501&gt;$C$5,"",($D500+Inputs!$C$7)*(1+$E$5)*(1-$G$5))</f>
        <v/>
      </c>
      <c r="E501" s="21">
        <f>IF($B501&gt;$C$5,"",($D500+Inputs!$C$7)*(1+$E$5)*$G$5)</f>
        <v/>
      </c>
      <c r="F501" s="21">
        <f>IF($B501&gt;$C$5,"",$F500+$E501)</f>
        <v/>
      </c>
      <c r="G501" s="19">
        <f>IF($B501&gt;$C$5,"",$C501-$D501)</f>
        <v/>
      </c>
      <c r="H501" s="19">
        <f>($H500+Inputs!$C$7)*(1+$E$5)*(1-$G$5)</f>
        <v/>
      </c>
    </row>
    <row r="502">
      <c r="B502" s="28" t="n">
        <v>494</v>
      </c>
      <c r="C502" s="19">
        <f>IF($B502&gt;$C$5,"",($C501+Inputs!$C$7)*(1+$E$5))</f>
        <v/>
      </c>
      <c r="D502" s="19">
        <f>IF($B502&gt;$C$5,"",($D501+Inputs!$C$7)*(1+$E$5)*(1-$G$5))</f>
        <v/>
      </c>
      <c r="E502" s="21">
        <f>IF($B502&gt;$C$5,"",($D501+Inputs!$C$7)*(1+$E$5)*$G$5)</f>
        <v/>
      </c>
      <c r="F502" s="21">
        <f>IF($B502&gt;$C$5,"",$F501+$E502)</f>
        <v/>
      </c>
      <c r="G502" s="19">
        <f>IF($B502&gt;$C$5,"",$C502-$D502)</f>
        <v/>
      </c>
      <c r="H502" s="19">
        <f>($H501+Inputs!$C$7)*(1+$E$5)*(1-$G$5)</f>
        <v/>
      </c>
    </row>
    <row r="503">
      <c r="B503" s="28" t="n">
        <v>495</v>
      </c>
      <c r="C503" s="19">
        <f>IF($B503&gt;$C$5,"",($C502+Inputs!$C$7)*(1+$E$5))</f>
        <v/>
      </c>
      <c r="D503" s="19">
        <f>IF($B503&gt;$C$5,"",($D502+Inputs!$C$7)*(1+$E$5)*(1-$G$5))</f>
        <v/>
      </c>
      <c r="E503" s="21">
        <f>IF($B503&gt;$C$5,"",($D502+Inputs!$C$7)*(1+$E$5)*$G$5)</f>
        <v/>
      </c>
      <c r="F503" s="21">
        <f>IF($B503&gt;$C$5,"",$F502+$E503)</f>
        <v/>
      </c>
      <c r="G503" s="19">
        <f>IF($B503&gt;$C$5,"",$C503-$D503)</f>
        <v/>
      </c>
      <c r="H503" s="19">
        <f>($H502+Inputs!$C$7)*(1+$E$5)*(1-$G$5)</f>
        <v/>
      </c>
    </row>
    <row r="504">
      <c r="B504" s="28" t="n">
        <v>496</v>
      </c>
      <c r="C504" s="19">
        <f>IF($B504&gt;$C$5,"",($C503+Inputs!$C$7)*(1+$E$5))</f>
        <v/>
      </c>
      <c r="D504" s="19">
        <f>IF($B504&gt;$C$5,"",($D503+Inputs!$C$7)*(1+$E$5)*(1-$G$5))</f>
        <v/>
      </c>
      <c r="E504" s="21">
        <f>IF($B504&gt;$C$5,"",($D503+Inputs!$C$7)*(1+$E$5)*$G$5)</f>
        <v/>
      </c>
      <c r="F504" s="21">
        <f>IF($B504&gt;$C$5,"",$F503+$E504)</f>
        <v/>
      </c>
      <c r="G504" s="19">
        <f>IF($B504&gt;$C$5,"",$C504-$D504)</f>
        <v/>
      </c>
      <c r="H504" s="19">
        <f>($H503+Inputs!$C$7)*(1+$E$5)*(1-$G$5)</f>
        <v/>
      </c>
    </row>
    <row r="505">
      <c r="B505" s="28" t="n">
        <v>497</v>
      </c>
      <c r="C505" s="19">
        <f>IF($B505&gt;$C$5,"",($C504+Inputs!$C$7)*(1+$E$5))</f>
        <v/>
      </c>
      <c r="D505" s="19">
        <f>IF($B505&gt;$C$5,"",($D504+Inputs!$C$7)*(1+$E$5)*(1-$G$5))</f>
        <v/>
      </c>
      <c r="E505" s="21">
        <f>IF($B505&gt;$C$5,"",($D504+Inputs!$C$7)*(1+$E$5)*$G$5)</f>
        <v/>
      </c>
      <c r="F505" s="21">
        <f>IF($B505&gt;$C$5,"",$F504+$E505)</f>
        <v/>
      </c>
      <c r="G505" s="19">
        <f>IF($B505&gt;$C$5,"",$C505-$D505)</f>
        <v/>
      </c>
      <c r="H505" s="19">
        <f>($H504+Inputs!$C$7)*(1+$E$5)*(1-$G$5)</f>
        <v/>
      </c>
    </row>
    <row r="506">
      <c r="B506" s="28" t="n">
        <v>498</v>
      </c>
      <c r="C506" s="19">
        <f>IF($B506&gt;$C$5,"",($C505+Inputs!$C$7)*(1+$E$5))</f>
        <v/>
      </c>
      <c r="D506" s="19">
        <f>IF($B506&gt;$C$5,"",($D505+Inputs!$C$7)*(1+$E$5)*(1-$G$5))</f>
        <v/>
      </c>
      <c r="E506" s="21">
        <f>IF($B506&gt;$C$5,"",($D505+Inputs!$C$7)*(1+$E$5)*$G$5)</f>
        <v/>
      </c>
      <c r="F506" s="21">
        <f>IF($B506&gt;$C$5,"",$F505+$E506)</f>
        <v/>
      </c>
      <c r="G506" s="19">
        <f>IF($B506&gt;$C$5,"",$C506-$D506)</f>
        <v/>
      </c>
      <c r="H506" s="19">
        <f>($H505+Inputs!$C$7)*(1+$E$5)*(1-$G$5)</f>
        <v/>
      </c>
    </row>
    <row r="507">
      <c r="B507" s="28" t="n">
        <v>499</v>
      </c>
      <c r="C507" s="19">
        <f>IF($B507&gt;$C$5,"",($C506+Inputs!$C$7)*(1+$E$5))</f>
        <v/>
      </c>
      <c r="D507" s="19">
        <f>IF($B507&gt;$C$5,"",($D506+Inputs!$C$7)*(1+$E$5)*(1-$G$5))</f>
        <v/>
      </c>
      <c r="E507" s="21">
        <f>IF($B507&gt;$C$5,"",($D506+Inputs!$C$7)*(1+$E$5)*$G$5)</f>
        <v/>
      </c>
      <c r="F507" s="21">
        <f>IF($B507&gt;$C$5,"",$F506+$E507)</f>
        <v/>
      </c>
      <c r="G507" s="19">
        <f>IF($B507&gt;$C$5,"",$C507-$D507)</f>
        <v/>
      </c>
      <c r="H507" s="19">
        <f>($H506+Inputs!$C$7)*(1+$E$5)*(1-$G$5)</f>
        <v/>
      </c>
    </row>
    <row r="508">
      <c r="B508" s="28" t="n">
        <v>500</v>
      </c>
      <c r="C508" s="19">
        <f>IF($B508&gt;$C$5,"",($C507+Inputs!$C$7)*(1+$E$5))</f>
        <v/>
      </c>
      <c r="D508" s="19">
        <f>IF($B508&gt;$C$5,"",($D507+Inputs!$C$7)*(1+$E$5)*(1-$G$5))</f>
        <v/>
      </c>
      <c r="E508" s="21">
        <f>IF($B508&gt;$C$5,"",($D507+Inputs!$C$7)*(1+$E$5)*$G$5)</f>
        <v/>
      </c>
      <c r="F508" s="21">
        <f>IF($B508&gt;$C$5,"",$F507+$E508)</f>
        <v/>
      </c>
      <c r="G508" s="19">
        <f>IF($B508&gt;$C$5,"",$C508-$D508)</f>
        <v/>
      </c>
      <c r="H508" s="19">
        <f>($H507+Inputs!$C$7)*(1+$E$5)*(1-$G$5)</f>
        <v/>
      </c>
    </row>
    <row r="509">
      <c r="B509" s="28" t="n">
        <v>501</v>
      </c>
      <c r="C509" s="19">
        <f>IF($B509&gt;$C$5,"",($C508+Inputs!$C$7)*(1+$E$5))</f>
        <v/>
      </c>
      <c r="D509" s="19">
        <f>IF($B509&gt;$C$5,"",($D508+Inputs!$C$7)*(1+$E$5)*(1-$G$5))</f>
        <v/>
      </c>
      <c r="E509" s="21">
        <f>IF($B509&gt;$C$5,"",($D508+Inputs!$C$7)*(1+$E$5)*$G$5)</f>
        <v/>
      </c>
      <c r="F509" s="21">
        <f>IF($B509&gt;$C$5,"",$F508+$E509)</f>
        <v/>
      </c>
      <c r="G509" s="19">
        <f>IF($B509&gt;$C$5,"",$C509-$D509)</f>
        <v/>
      </c>
      <c r="H509" s="19">
        <f>($H508+Inputs!$C$7)*(1+$E$5)*(1-$G$5)</f>
        <v/>
      </c>
    </row>
    <row r="510">
      <c r="B510" s="28" t="n">
        <v>502</v>
      </c>
      <c r="C510" s="19">
        <f>IF($B510&gt;$C$5,"",($C509+Inputs!$C$7)*(1+$E$5))</f>
        <v/>
      </c>
      <c r="D510" s="19">
        <f>IF($B510&gt;$C$5,"",($D509+Inputs!$C$7)*(1+$E$5)*(1-$G$5))</f>
        <v/>
      </c>
      <c r="E510" s="21">
        <f>IF($B510&gt;$C$5,"",($D509+Inputs!$C$7)*(1+$E$5)*$G$5)</f>
        <v/>
      </c>
      <c r="F510" s="21">
        <f>IF($B510&gt;$C$5,"",$F509+$E510)</f>
        <v/>
      </c>
      <c r="G510" s="19">
        <f>IF($B510&gt;$C$5,"",$C510-$D510)</f>
        <v/>
      </c>
      <c r="H510" s="19">
        <f>($H509+Inputs!$C$7)*(1+$E$5)*(1-$G$5)</f>
        <v/>
      </c>
    </row>
    <row r="511">
      <c r="B511" s="28" t="n">
        <v>503</v>
      </c>
      <c r="C511" s="19">
        <f>IF($B511&gt;$C$5,"",($C510+Inputs!$C$7)*(1+$E$5))</f>
        <v/>
      </c>
      <c r="D511" s="19">
        <f>IF($B511&gt;$C$5,"",($D510+Inputs!$C$7)*(1+$E$5)*(1-$G$5))</f>
        <v/>
      </c>
      <c r="E511" s="21">
        <f>IF($B511&gt;$C$5,"",($D510+Inputs!$C$7)*(1+$E$5)*$G$5)</f>
        <v/>
      </c>
      <c r="F511" s="21">
        <f>IF($B511&gt;$C$5,"",$F510+$E511)</f>
        <v/>
      </c>
      <c r="G511" s="19">
        <f>IF($B511&gt;$C$5,"",$C511-$D511)</f>
        <v/>
      </c>
      <c r="H511" s="19">
        <f>($H510+Inputs!$C$7)*(1+$E$5)*(1-$G$5)</f>
        <v/>
      </c>
    </row>
    <row r="512">
      <c r="B512" s="28" t="n">
        <v>504</v>
      </c>
      <c r="C512" s="19">
        <f>IF($B512&gt;$C$5,"",($C511+Inputs!$C$7)*(1+$E$5))</f>
        <v/>
      </c>
      <c r="D512" s="19">
        <f>IF($B512&gt;$C$5,"",($D511+Inputs!$C$7)*(1+$E$5)*(1-$G$5))</f>
        <v/>
      </c>
      <c r="E512" s="21">
        <f>IF($B512&gt;$C$5,"",($D511+Inputs!$C$7)*(1+$E$5)*$G$5)</f>
        <v/>
      </c>
      <c r="F512" s="21">
        <f>IF($B512&gt;$C$5,"",$F511+$E512)</f>
        <v/>
      </c>
      <c r="G512" s="19">
        <f>IF($B512&gt;$C$5,"",$C512-$D512)</f>
        <v/>
      </c>
      <c r="H512" s="19">
        <f>($H511+Inputs!$C$7)*(1+$E$5)*(1-$G$5)</f>
        <v/>
      </c>
    </row>
    <row r="513">
      <c r="B513" s="28" t="n">
        <v>505</v>
      </c>
      <c r="C513" s="19">
        <f>IF($B513&gt;$C$5,"",($C512+Inputs!$C$7)*(1+$E$5))</f>
        <v/>
      </c>
      <c r="D513" s="19">
        <f>IF($B513&gt;$C$5,"",($D512+Inputs!$C$7)*(1+$E$5)*(1-$G$5))</f>
        <v/>
      </c>
      <c r="E513" s="21">
        <f>IF($B513&gt;$C$5,"",($D512+Inputs!$C$7)*(1+$E$5)*$G$5)</f>
        <v/>
      </c>
      <c r="F513" s="21">
        <f>IF($B513&gt;$C$5,"",$F512+$E513)</f>
        <v/>
      </c>
      <c r="G513" s="19">
        <f>IF($B513&gt;$C$5,"",$C513-$D513)</f>
        <v/>
      </c>
      <c r="H513" s="19">
        <f>($H512+Inputs!$C$7)*(1+$E$5)*(1-$G$5)</f>
        <v/>
      </c>
    </row>
    <row r="514">
      <c r="B514" s="28" t="n">
        <v>506</v>
      </c>
      <c r="C514" s="19">
        <f>IF($B514&gt;$C$5,"",($C513+Inputs!$C$7)*(1+$E$5))</f>
        <v/>
      </c>
      <c r="D514" s="19">
        <f>IF($B514&gt;$C$5,"",($D513+Inputs!$C$7)*(1+$E$5)*(1-$G$5))</f>
        <v/>
      </c>
      <c r="E514" s="21">
        <f>IF($B514&gt;$C$5,"",($D513+Inputs!$C$7)*(1+$E$5)*$G$5)</f>
        <v/>
      </c>
      <c r="F514" s="21">
        <f>IF($B514&gt;$C$5,"",$F513+$E514)</f>
        <v/>
      </c>
      <c r="G514" s="19">
        <f>IF($B514&gt;$C$5,"",$C514-$D514)</f>
        <v/>
      </c>
      <c r="H514" s="19">
        <f>($H513+Inputs!$C$7)*(1+$E$5)*(1-$G$5)</f>
        <v/>
      </c>
    </row>
    <row r="515">
      <c r="B515" s="28" t="n">
        <v>507</v>
      </c>
      <c r="C515" s="19">
        <f>IF($B515&gt;$C$5,"",($C514+Inputs!$C$7)*(1+$E$5))</f>
        <v/>
      </c>
      <c r="D515" s="19">
        <f>IF($B515&gt;$C$5,"",($D514+Inputs!$C$7)*(1+$E$5)*(1-$G$5))</f>
        <v/>
      </c>
      <c r="E515" s="21">
        <f>IF($B515&gt;$C$5,"",($D514+Inputs!$C$7)*(1+$E$5)*$G$5)</f>
        <v/>
      </c>
      <c r="F515" s="21">
        <f>IF($B515&gt;$C$5,"",$F514+$E515)</f>
        <v/>
      </c>
      <c r="G515" s="19">
        <f>IF($B515&gt;$C$5,"",$C515-$D515)</f>
        <v/>
      </c>
      <c r="H515" s="19">
        <f>($H514+Inputs!$C$7)*(1+$E$5)*(1-$G$5)</f>
        <v/>
      </c>
    </row>
    <row r="516">
      <c r="B516" s="28" t="n">
        <v>508</v>
      </c>
      <c r="C516" s="19">
        <f>IF($B516&gt;$C$5,"",($C515+Inputs!$C$7)*(1+$E$5))</f>
        <v/>
      </c>
      <c r="D516" s="19">
        <f>IF($B516&gt;$C$5,"",($D515+Inputs!$C$7)*(1+$E$5)*(1-$G$5))</f>
        <v/>
      </c>
      <c r="E516" s="21">
        <f>IF($B516&gt;$C$5,"",($D515+Inputs!$C$7)*(1+$E$5)*$G$5)</f>
        <v/>
      </c>
      <c r="F516" s="21">
        <f>IF($B516&gt;$C$5,"",$F515+$E516)</f>
        <v/>
      </c>
      <c r="G516" s="19">
        <f>IF($B516&gt;$C$5,"",$C516-$D516)</f>
        <v/>
      </c>
      <c r="H516" s="19">
        <f>($H515+Inputs!$C$7)*(1+$E$5)*(1-$G$5)</f>
        <v/>
      </c>
    </row>
    <row r="517">
      <c r="B517" s="28" t="n">
        <v>509</v>
      </c>
      <c r="C517" s="19">
        <f>IF($B517&gt;$C$5,"",($C516+Inputs!$C$7)*(1+$E$5))</f>
        <v/>
      </c>
      <c r="D517" s="19">
        <f>IF($B517&gt;$C$5,"",($D516+Inputs!$C$7)*(1+$E$5)*(1-$G$5))</f>
        <v/>
      </c>
      <c r="E517" s="21">
        <f>IF($B517&gt;$C$5,"",($D516+Inputs!$C$7)*(1+$E$5)*$G$5)</f>
        <v/>
      </c>
      <c r="F517" s="21">
        <f>IF($B517&gt;$C$5,"",$F516+$E517)</f>
        <v/>
      </c>
      <c r="G517" s="19">
        <f>IF($B517&gt;$C$5,"",$C517-$D517)</f>
        <v/>
      </c>
      <c r="H517" s="19">
        <f>($H516+Inputs!$C$7)*(1+$E$5)*(1-$G$5)</f>
        <v/>
      </c>
    </row>
    <row r="518">
      <c r="B518" s="28" t="n">
        <v>510</v>
      </c>
      <c r="C518" s="19">
        <f>IF($B518&gt;$C$5,"",($C517+Inputs!$C$7)*(1+$E$5))</f>
        <v/>
      </c>
      <c r="D518" s="19">
        <f>IF($B518&gt;$C$5,"",($D517+Inputs!$C$7)*(1+$E$5)*(1-$G$5))</f>
        <v/>
      </c>
      <c r="E518" s="21">
        <f>IF($B518&gt;$C$5,"",($D517+Inputs!$C$7)*(1+$E$5)*$G$5)</f>
        <v/>
      </c>
      <c r="F518" s="21">
        <f>IF($B518&gt;$C$5,"",$F517+$E518)</f>
        <v/>
      </c>
      <c r="G518" s="19">
        <f>IF($B518&gt;$C$5,"",$C518-$D518)</f>
        <v/>
      </c>
      <c r="H518" s="19">
        <f>($H517+Inputs!$C$7)*(1+$E$5)*(1-$G$5)</f>
        <v/>
      </c>
    </row>
    <row r="519">
      <c r="B519" s="28" t="n">
        <v>511</v>
      </c>
      <c r="C519" s="19">
        <f>IF($B519&gt;$C$5,"",($C518+Inputs!$C$7)*(1+$E$5))</f>
        <v/>
      </c>
      <c r="D519" s="19">
        <f>IF($B519&gt;$C$5,"",($D518+Inputs!$C$7)*(1+$E$5)*(1-$G$5))</f>
        <v/>
      </c>
      <c r="E519" s="21">
        <f>IF($B519&gt;$C$5,"",($D518+Inputs!$C$7)*(1+$E$5)*$G$5)</f>
        <v/>
      </c>
      <c r="F519" s="21">
        <f>IF($B519&gt;$C$5,"",$F518+$E519)</f>
        <v/>
      </c>
      <c r="G519" s="19">
        <f>IF($B519&gt;$C$5,"",$C519-$D519)</f>
        <v/>
      </c>
      <c r="H519" s="19">
        <f>($H518+Inputs!$C$7)*(1+$E$5)*(1-$G$5)</f>
        <v/>
      </c>
    </row>
    <row r="520">
      <c r="B520" s="28" t="n">
        <v>512</v>
      </c>
      <c r="C520" s="19">
        <f>IF($B520&gt;$C$5,"",($C519+Inputs!$C$7)*(1+$E$5))</f>
        <v/>
      </c>
      <c r="D520" s="19">
        <f>IF($B520&gt;$C$5,"",($D519+Inputs!$C$7)*(1+$E$5)*(1-$G$5))</f>
        <v/>
      </c>
      <c r="E520" s="21">
        <f>IF($B520&gt;$C$5,"",($D519+Inputs!$C$7)*(1+$E$5)*$G$5)</f>
        <v/>
      </c>
      <c r="F520" s="21">
        <f>IF($B520&gt;$C$5,"",$F519+$E520)</f>
        <v/>
      </c>
      <c r="G520" s="19">
        <f>IF($B520&gt;$C$5,"",$C520-$D520)</f>
        <v/>
      </c>
      <c r="H520" s="19">
        <f>($H519+Inputs!$C$7)*(1+$E$5)*(1-$G$5)</f>
        <v/>
      </c>
    </row>
    <row r="521">
      <c r="B521" s="28" t="n">
        <v>513</v>
      </c>
      <c r="C521" s="19">
        <f>IF($B521&gt;$C$5,"",($C520+Inputs!$C$7)*(1+$E$5))</f>
        <v/>
      </c>
      <c r="D521" s="19">
        <f>IF($B521&gt;$C$5,"",($D520+Inputs!$C$7)*(1+$E$5)*(1-$G$5))</f>
        <v/>
      </c>
      <c r="E521" s="21">
        <f>IF($B521&gt;$C$5,"",($D520+Inputs!$C$7)*(1+$E$5)*$G$5)</f>
        <v/>
      </c>
      <c r="F521" s="21">
        <f>IF($B521&gt;$C$5,"",$F520+$E521)</f>
        <v/>
      </c>
      <c r="G521" s="19">
        <f>IF($B521&gt;$C$5,"",$C521-$D521)</f>
        <v/>
      </c>
      <c r="H521" s="19">
        <f>($H520+Inputs!$C$7)*(1+$E$5)*(1-$G$5)</f>
        <v/>
      </c>
    </row>
    <row r="522">
      <c r="B522" s="28" t="n">
        <v>514</v>
      </c>
      <c r="C522" s="19">
        <f>IF($B522&gt;$C$5,"",($C521+Inputs!$C$7)*(1+$E$5))</f>
        <v/>
      </c>
      <c r="D522" s="19">
        <f>IF($B522&gt;$C$5,"",($D521+Inputs!$C$7)*(1+$E$5)*(1-$G$5))</f>
        <v/>
      </c>
      <c r="E522" s="21">
        <f>IF($B522&gt;$C$5,"",($D521+Inputs!$C$7)*(1+$E$5)*$G$5)</f>
        <v/>
      </c>
      <c r="F522" s="21">
        <f>IF($B522&gt;$C$5,"",$F521+$E522)</f>
        <v/>
      </c>
      <c r="G522" s="19">
        <f>IF($B522&gt;$C$5,"",$C522-$D522)</f>
        <v/>
      </c>
      <c r="H522" s="19">
        <f>($H521+Inputs!$C$7)*(1+$E$5)*(1-$G$5)</f>
        <v/>
      </c>
    </row>
    <row r="523">
      <c r="B523" s="28" t="n">
        <v>515</v>
      </c>
      <c r="C523" s="19">
        <f>IF($B523&gt;$C$5,"",($C522+Inputs!$C$7)*(1+$E$5))</f>
        <v/>
      </c>
      <c r="D523" s="19">
        <f>IF($B523&gt;$C$5,"",($D522+Inputs!$C$7)*(1+$E$5)*(1-$G$5))</f>
        <v/>
      </c>
      <c r="E523" s="21">
        <f>IF($B523&gt;$C$5,"",($D522+Inputs!$C$7)*(1+$E$5)*$G$5)</f>
        <v/>
      </c>
      <c r="F523" s="21">
        <f>IF($B523&gt;$C$5,"",$F522+$E523)</f>
        <v/>
      </c>
      <c r="G523" s="19">
        <f>IF($B523&gt;$C$5,"",$C523-$D523)</f>
        <v/>
      </c>
      <c r="H523" s="19">
        <f>($H522+Inputs!$C$7)*(1+$E$5)*(1-$G$5)</f>
        <v/>
      </c>
    </row>
    <row r="524">
      <c r="B524" s="28" t="n">
        <v>516</v>
      </c>
      <c r="C524" s="19">
        <f>IF($B524&gt;$C$5,"",($C523+Inputs!$C$7)*(1+$E$5))</f>
        <v/>
      </c>
      <c r="D524" s="19">
        <f>IF($B524&gt;$C$5,"",($D523+Inputs!$C$7)*(1+$E$5)*(1-$G$5))</f>
        <v/>
      </c>
      <c r="E524" s="21">
        <f>IF($B524&gt;$C$5,"",($D523+Inputs!$C$7)*(1+$E$5)*$G$5)</f>
        <v/>
      </c>
      <c r="F524" s="21">
        <f>IF($B524&gt;$C$5,"",$F523+$E524)</f>
        <v/>
      </c>
      <c r="G524" s="19">
        <f>IF($B524&gt;$C$5,"",$C524-$D524)</f>
        <v/>
      </c>
      <c r="H524" s="19">
        <f>($H523+Inputs!$C$7)*(1+$E$5)*(1-$G$5)</f>
        <v/>
      </c>
    </row>
    <row r="525">
      <c r="B525" s="28" t="n">
        <v>517</v>
      </c>
      <c r="C525" s="19">
        <f>IF($B525&gt;$C$5,"",($C524+Inputs!$C$7)*(1+$E$5))</f>
        <v/>
      </c>
      <c r="D525" s="19">
        <f>IF($B525&gt;$C$5,"",($D524+Inputs!$C$7)*(1+$E$5)*(1-$G$5))</f>
        <v/>
      </c>
      <c r="E525" s="21">
        <f>IF($B525&gt;$C$5,"",($D524+Inputs!$C$7)*(1+$E$5)*$G$5)</f>
        <v/>
      </c>
      <c r="F525" s="21">
        <f>IF($B525&gt;$C$5,"",$F524+$E525)</f>
        <v/>
      </c>
      <c r="G525" s="19">
        <f>IF($B525&gt;$C$5,"",$C525-$D525)</f>
        <v/>
      </c>
      <c r="H525" s="19">
        <f>($H524+Inputs!$C$7)*(1+$E$5)*(1-$G$5)</f>
        <v/>
      </c>
    </row>
    <row r="526">
      <c r="B526" s="28" t="n">
        <v>518</v>
      </c>
      <c r="C526" s="19">
        <f>IF($B526&gt;$C$5,"",($C525+Inputs!$C$7)*(1+$E$5))</f>
        <v/>
      </c>
      <c r="D526" s="19">
        <f>IF($B526&gt;$C$5,"",($D525+Inputs!$C$7)*(1+$E$5)*(1-$G$5))</f>
        <v/>
      </c>
      <c r="E526" s="21">
        <f>IF($B526&gt;$C$5,"",($D525+Inputs!$C$7)*(1+$E$5)*$G$5)</f>
        <v/>
      </c>
      <c r="F526" s="21">
        <f>IF($B526&gt;$C$5,"",$F525+$E526)</f>
        <v/>
      </c>
      <c r="G526" s="19">
        <f>IF($B526&gt;$C$5,"",$C526-$D526)</f>
        <v/>
      </c>
      <c r="H526" s="19">
        <f>($H525+Inputs!$C$7)*(1+$E$5)*(1-$G$5)</f>
        <v/>
      </c>
    </row>
    <row r="527">
      <c r="B527" s="28" t="n">
        <v>519</v>
      </c>
      <c r="C527" s="19">
        <f>IF($B527&gt;$C$5,"",($C526+Inputs!$C$7)*(1+$E$5))</f>
        <v/>
      </c>
      <c r="D527" s="19">
        <f>IF($B527&gt;$C$5,"",($D526+Inputs!$C$7)*(1+$E$5)*(1-$G$5))</f>
        <v/>
      </c>
      <c r="E527" s="21">
        <f>IF($B527&gt;$C$5,"",($D526+Inputs!$C$7)*(1+$E$5)*$G$5)</f>
        <v/>
      </c>
      <c r="F527" s="21">
        <f>IF($B527&gt;$C$5,"",$F526+$E527)</f>
        <v/>
      </c>
      <c r="G527" s="19">
        <f>IF($B527&gt;$C$5,"",$C527-$D527)</f>
        <v/>
      </c>
      <c r="H527" s="19">
        <f>($H526+Inputs!$C$7)*(1+$E$5)*(1-$G$5)</f>
        <v/>
      </c>
    </row>
    <row r="528">
      <c r="B528" s="28" t="n">
        <v>520</v>
      </c>
      <c r="C528" s="19">
        <f>IF($B528&gt;$C$5,"",($C527+Inputs!$C$7)*(1+$E$5))</f>
        <v/>
      </c>
      <c r="D528" s="19">
        <f>IF($B528&gt;$C$5,"",($D527+Inputs!$C$7)*(1+$E$5)*(1-$G$5))</f>
        <v/>
      </c>
      <c r="E528" s="21">
        <f>IF($B528&gt;$C$5,"",($D527+Inputs!$C$7)*(1+$E$5)*$G$5)</f>
        <v/>
      </c>
      <c r="F528" s="21">
        <f>IF($B528&gt;$C$5,"",$F527+$E528)</f>
        <v/>
      </c>
      <c r="G528" s="19">
        <f>IF($B528&gt;$C$5,"",$C528-$D528)</f>
        <v/>
      </c>
      <c r="H528" s="19">
        <f>($H527+Inputs!$C$7)*(1+$E$5)*(1-$G$5)</f>
        <v/>
      </c>
    </row>
    <row r="529">
      <c r="B529" s="28" t="n">
        <v>521</v>
      </c>
      <c r="C529" s="19">
        <f>IF($B529&gt;$C$5,"",($C528+Inputs!$C$7)*(1+$E$5))</f>
        <v/>
      </c>
      <c r="D529" s="19">
        <f>IF($B529&gt;$C$5,"",($D528+Inputs!$C$7)*(1+$E$5)*(1-$G$5))</f>
        <v/>
      </c>
      <c r="E529" s="21">
        <f>IF($B529&gt;$C$5,"",($D528+Inputs!$C$7)*(1+$E$5)*$G$5)</f>
        <v/>
      </c>
      <c r="F529" s="21">
        <f>IF($B529&gt;$C$5,"",$F528+$E529)</f>
        <v/>
      </c>
      <c r="G529" s="19">
        <f>IF($B529&gt;$C$5,"",$C529-$D529)</f>
        <v/>
      </c>
      <c r="H529" s="19">
        <f>($H528+Inputs!$C$7)*(1+$E$5)*(1-$G$5)</f>
        <v/>
      </c>
    </row>
    <row r="530">
      <c r="B530" s="28" t="n">
        <v>522</v>
      </c>
      <c r="C530" s="19">
        <f>IF($B530&gt;$C$5,"",($C529+Inputs!$C$7)*(1+$E$5))</f>
        <v/>
      </c>
      <c r="D530" s="19">
        <f>IF($B530&gt;$C$5,"",($D529+Inputs!$C$7)*(1+$E$5)*(1-$G$5))</f>
        <v/>
      </c>
      <c r="E530" s="21">
        <f>IF($B530&gt;$C$5,"",($D529+Inputs!$C$7)*(1+$E$5)*$G$5)</f>
        <v/>
      </c>
      <c r="F530" s="21">
        <f>IF($B530&gt;$C$5,"",$F529+$E530)</f>
        <v/>
      </c>
      <c r="G530" s="19">
        <f>IF($B530&gt;$C$5,"",$C530-$D530)</f>
        <v/>
      </c>
      <c r="H530" s="19">
        <f>($H529+Inputs!$C$7)*(1+$E$5)*(1-$G$5)</f>
        <v/>
      </c>
    </row>
    <row r="531">
      <c r="B531" s="28" t="n">
        <v>523</v>
      </c>
      <c r="C531" s="19">
        <f>IF($B531&gt;$C$5,"",($C530+Inputs!$C$7)*(1+$E$5))</f>
        <v/>
      </c>
      <c r="D531" s="19">
        <f>IF($B531&gt;$C$5,"",($D530+Inputs!$C$7)*(1+$E$5)*(1-$G$5))</f>
        <v/>
      </c>
      <c r="E531" s="21">
        <f>IF($B531&gt;$C$5,"",($D530+Inputs!$C$7)*(1+$E$5)*$G$5)</f>
        <v/>
      </c>
      <c r="F531" s="21">
        <f>IF($B531&gt;$C$5,"",$F530+$E531)</f>
        <v/>
      </c>
      <c r="G531" s="19">
        <f>IF($B531&gt;$C$5,"",$C531-$D531)</f>
        <v/>
      </c>
      <c r="H531" s="19">
        <f>($H530+Inputs!$C$7)*(1+$E$5)*(1-$G$5)</f>
        <v/>
      </c>
    </row>
    <row r="532">
      <c r="B532" s="28" t="n">
        <v>524</v>
      </c>
      <c r="C532" s="19">
        <f>IF($B532&gt;$C$5,"",($C531+Inputs!$C$7)*(1+$E$5))</f>
        <v/>
      </c>
      <c r="D532" s="19">
        <f>IF($B532&gt;$C$5,"",($D531+Inputs!$C$7)*(1+$E$5)*(1-$G$5))</f>
        <v/>
      </c>
      <c r="E532" s="21">
        <f>IF($B532&gt;$C$5,"",($D531+Inputs!$C$7)*(1+$E$5)*$G$5)</f>
        <v/>
      </c>
      <c r="F532" s="21">
        <f>IF($B532&gt;$C$5,"",$F531+$E532)</f>
        <v/>
      </c>
      <c r="G532" s="19">
        <f>IF($B532&gt;$C$5,"",$C532-$D532)</f>
        <v/>
      </c>
      <c r="H532" s="19">
        <f>($H531+Inputs!$C$7)*(1+$E$5)*(1-$G$5)</f>
        <v/>
      </c>
    </row>
    <row r="533">
      <c r="B533" s="28" t="n">
        <v>525</v>
      </c>
      <c r="C533" s="19">
        <f>IF($B533&gt;$C$5,"",($C532+Inputs!$C$7)*(1+$E$5))</f>
        <v/>
      </c>
      <c r="D533" s="19">
        <f>IF($B533&gt;$C$5,"",($D532+Inputs!$C$7)*(1+$E$5)*(1-$G$5))</f>
        <v/>
      </c>
      <c r="E533" s="21">
        <f>IF($B533&gt;$C$5,"",($D532+Inputs!$C$7)*(1+$E$5)*$G$5)</f>
        <v/>
      </c>
      <c r="F533" s="21">
        <f>IF($B533&gt;$C$5,"",$F532+$E533)</f>
        <v/>
      </c>
      <c r="G533" s="19">
        <f>IF($B533&gt;$C$5,"",$C533-$D533)</f>
        <v/>
      </c>
      <c r="H533" s="19">
        <f>($H532+Inputs!$C$7)*(1+$E$5)*(1-$G$5)</f>
        <v/>
      </c>
    </row>
    <row r="534">
      <c r="B534" s="28" t="n">
        <v>526</v>
      </c>
      <c r="C534" s="19">
        <f>IF($B534&gt;$C$5,"",($C533+Inputs!$C$7)*(1+$E$5))</f>
        <v/>
      </c>
      <c r="D534" s="19">
        <f>IF($B534&gt;$C$5,"",($D533+Inputs!$C$7)*(1+$E$5)*(1-$G$5))</f>
        <v/>
      </c>
      <c r="E534" s="21">
        <f>IF($B534&gt;$C$5,"",($D533+Inputs!$C$7)*(1+$E$5)*$G$5)</f>
        <v/>
      </c>
      <c r="F534" s="21">
        <f>IF($B534&gt;$C$5,"",$F533+$E534)</f>
        <v/>
      </c>
      <c r="G534" s="19">
        <f>IF($B534&gt;$C$5,"",$C534-$D534)</f>
        <v/>
      </c>
      <c r="H534" s="19">
        <f>($H533+Inputs!$C$7)*(1+$E$5)*(1-$G$5)</f>
        <v/>
      </c>
    </row>
    <row r="535">
      <c r="B535" s="28" t="n">
        <v>527</v>
      </c>
      <c r="C535" s="19">
        <f>IF($B535&gt;$C$5,"",($C534+Inputs!$C$7)*(1+$E$5))</f>
        <v/>
      </c>
      <c r="D535" s="19">
        <f>IF($B535&gt;$C$5,"",($D534+Inputs!$C$7)*(1+$E$5)*(1-$G$5))</f>
        <v/>
      </c>
      <c r="E535" s="21">
        <f>IF($B535&gt;$C$5,"",($D534+Inputs!$C$7)*(1+$E$5)*$G$5)</f>
        <v/>
      </c>
      <c r="F535" s="21">
        <f>IF($B535&gt;$C$5,"",$F534+$E535)</f>
        <v/>
      </c>
      <c r="G535" s="19">
        <f>IF($B535&gt;$C$5,"",$C535-$D535)</f>
        <v/>
      </c>
      <c r="H535" s="19">
        <f>($H534+Inputs!$C$7)*(1+$E$5)*(1-$G$5)</f>
        <v/>
      </c>
    </row>
    <row r="536">
      <c r="B536" s="28" t="n">
        <v>528</v>
      </c>
      <c r="C536" s="19">
        <f>IF($B536&gt;$C$5,"",($C535+Inputs!$C$7)*(1+$E$5))</f>
        <v/>
      </c>
      <c r="D536" s="19">
        <f>IF($B536&gt;$C$5,"",($D535+Inputs!$C$7)*(1+$E$5)*(1-$G$5))</f>
        <v/>
      </c>
      <c r="E536" s="21">
        <f>IF($B536&gt;$C$5,"",($D535+Inputs!$C$7)*(1+$E$5)*$G$5)</f>
        <v/>
      </c>
      <c r="F536" s="21">
        <f>IF($B536&gt;$C$5,"",$F535+$E536)</f>
        <v/>
      </c>
      <c r="G536" s="19">
        <f>IF($B536&gt;$C$5,"",$C536-$D536)</f>
        <v/>
      </c>
      <c r="H536" s="19">
        <f>($H535+Inputs!$C$7)*(1+$E$5)*(1-$G$5)</f>
        <v/>
      </c>
    </row>
    <row r="537">
      <c r="B537" s="28" t="n">
        <v>529</v>
      </c>
      <c r="C537" s="19">
        <f>IF($B537&gt;$C$5,"",($C536+Inputs!$C$7)*(1+$E$5))</f>
        <v/>
      </c>
      <c r="D537" s="19">
        <f>IF($B537&gt;$C$5,"",($D536+Inputs!$C$7)*(1+$E$5)*(1-$G$5))</f>
        <v/>
      </c>
      <c r="E537" s="21">
        <f>IF($B537&gt;$C$5,"",($D536+Inputs!$C$7)*(1+$E$5)*$G$5)</f>
        <v/>
      </c>
      <c r="F537" s="21">
        <f>IF($B537&gt;$C$5,"",$F536+$E537)</f>
        <v/>
      </c>
      <c r="G537" s="19">
        <f>IF($B537&gt;$C$5,"",$C537-$D537)</f>
        <v/>
      </c>
      <c r="H537" s="19">
        <f>($H536+Inputs!$C$7)*(1+$E$5)*(1-$G$5)</f>
        <v/>
      </c>
    </row>
    <row r="538">
      <c r="B538" s="28" t="n">
        <v>530</v>
      </c>
      <c r="C538" s="19">
        <f>IF($B538&gt;$C$5,"",($C537+Inputs!$C$7)*(1+$E$5))</f>
        <v/>
      </c>
      <c r="D538" s="19">
        <f>IF($B538&gt;$C$5,"",($D537+Inputs!$C$7)*(1+$E$5)*(1-$G$5))</f>
        <v/>
      </c>
      <c r="E538" s="21">
        <f>IF($B538&gt;$C$5,"",($D537+Inputs!$C$7)*(1+$E$5)*$G$5)</f>
        <v/>
      </c>
      <c r="F538" s="21">
        <f>IF($B538&gt;$C$5,"",$F537+$E538)</f>
        <v/>
      </c>
      <c r="G538" s="19">
        <f>IF($B538&gt;$C$5,"",$C538-$D538)</f>
        <v/>
      </c>
      <c r="H538" s="19">
        <f>($H537+Inputs!$C$7)*(1+$E$5)*(1-$G$5)</f>
        <v/>
      </c>
    </row>
    <row r="539">
      <c r="B539" s="28" t="n">
        <v>531</v>
      </c>
      <c r="C539" s="19">
        <f>IF($B539&gt;$C$5,"",($C538+Inputs!$C$7)*(1+$E$5))</f>
        <v/>
      </c>
      <c r="D539" s="19">
        <f>IF($B539&gt;$C$5,"",($D538+Inputs!$C$7)*(1+$E$5)*(1-$G$5))</f>
        <v/>
      </c>
      <c r="E539" s="21">
        <f>IF($B539&gt;$C$5,"",($D538+Inputs!$C$7)*(1+$E$5)*$G$5)</f>
        <v/>
      </c>
      <c r="F539" s="21">
        <f>IF($B539&gt;$C$5,"",$F538+$E539)</f>
        <v/>
      </c>
      <c r="G539" s="19">
        <f>IF($B539&gt;$C$5,"",$C539-$D539)</f>
        <v/>
      </c>
      <c r="H539" s="19">
        <f>($H538+Inputs!$C$7)*(1+$E$5)*(1-$G$5)</f>
        <v/>
      </c>
    </row>
    <row r="540">
      <c r="B540" s="28" t="n">
        <v>532</v>
      </c>
      <c r="C540" s="19">
        <f>IF($B540&gt;$C$5,"",($C539+Inputs!$C$7)*(1+$E$5))</f>
        <v/>
      </c>
      <c r="D540" s="19">
        <f>IF($B540&gt;$C$5,"",($D539+Inputs!$C$7)*(1+$E$5)*(1-$G$5))</f>
        <v/>
      </c>
      <c r="E540" s="21">
        <f>IF($B540&gt;$C$5,"",($D539+Inputs!$C$7)*(1+$E$5)*$G$5)</f>
        <v/>
      </c>
      <c r="F540" s="21">
        <f>IF($B540&gt;$C$5,"",$F539+$E540)</f>
        <v/>
      </c>
      <c r="G540" s="19">
        <f>IF($B540&gt;$C$5,"",$C540-$D540)</f>
        <v/>
      </c>
      <c r="H540" s="19">
        <f>($H539+Inputs!$C$7)*(1+$E$5)*(1-$G$5)</f>
        <v/>
      </c>
    </row>
    <row r="541">
      <c r="B541" s="28" t="n">
        <v>533</v>
      </c>
      <c r="C541" s="19">
        <f>IF($B541&gt;$C$5,"",($C540+Inputs!$C$7)*(1+$E$5))</f>
        <v/>
      </c>
      <c r="D541" s="19">
        <f>IF($B541&gt;$C$5,"",($D540+Inputs!$C$7)*(1+$E$5)*(1-$G$5))</f>
        <v/>
      </c>
      <c r="E541" s="21">
        <f>IF($B541&gt;$C$5,"",($D540+Inputs!$C$7)*(1+$E$5)*$G$5)</f>
        <v/>
      </c>
      <c r="F541" s="21">
        <f>IF($B541&gt;$C$5,"",$F540+$E541)</f>
        <v/>
      </c>
      <c r="G541" s="19">
        <f>IF($B541&gt;$C$5,"",$C541-$D541)</f>
        <v/>
      </c>
      <c r="H541" s="19">
        <f>($H540+Inputs!$C$7)*(1+$E$5)*(1-$G$5)</f>
        <v/>
      </c>
    </row>
    <row r="542">
      <c r="B542" s="28" t="n">
        <v>534</v>
      </c>
      <c r="C542" s="19">
        <f>IF($B542&gt;$C$5,"",($C541+Inputs!$C$7)*(1+$E$5))</f>
        <v/>
      </c>
      <c r="D542" s="19">
        <f>IF($B542&gt;$C$5,"",($D541+Inputs!$C$7)*(1+$E$5)*(1-$G$5))</f>
        <v/>
      </c>
      <c r="E542" s="21">
        <f>IF($B542&gt;$C$5,"",($D541+Inputs!$C$7)*(1+$E$5)*$G$5)</f>
        <v/>
      </c>
      <c r="F542" s="21">
        <f>IF($B542&gt;$C$5,"",$F541+$E542)</f>
        <v/>
      </c>
      <c r="G542" s="19">
        <f>IF($B542&gt;$C$5,"",$C542-$D542)</f>
        <v/>
      </c>
      <c r="H542" s="19">
        <f>($H541+Inputs!$C$7)*(1+$E$5)*(1-$G$5)</f>
        <v/>
      </c>
    </row>
    <row r="543">
      <c r="B543" s="28" t="n">
        <v>535</v>
      </c>
      <c r="C543" s="19">
        <f>IF($B543&gt;$C$5,"",($C542+Inputs!$C$7)*(1+$E$5))</f>
        <v/>
      </c>
      <c r="D543" s="19">
        <f>IF($B543&gt;$C$5,"",($D542+Inputs!$C$7)*(1+$E$5)*(1-$G$5))</f>
        <v/>
      </c>
      <c r="E543" s="21">
        <f>IF($B543&gt;$C$5,"",($D542+Inputs!$C$7)*(1+$E$5)*$G$5)</f>
        <v/>
      </c>
      <c r="F543" s="21">
        <f>IF($B543&gt;$C$5,"",$F542+$E543)</f>
        <v/>
      </c>
      <c r="G543" s="19">
        <f>IF($B543&gt;$C$5,"",$C543-$D543)</f>
        <v/>
      </c>
      <c r="H543" s="19">
        <f>($H542+Inputs!$C$7)*(1+$E$5)*(1-$G$5)</f>
        <v/>
      </c>
    </row>
    <row r="544">
      <c r="B544" s="28" t="n">
        <v>536</v>
      </c>
      <c r="C544" s="19">
        <f>IF($B544&gt;$C$5,"",($C543+Inputs!$C$7)*(1+$E$5))</f>
        <v/>
      </c>
      <c r="D544" s="19">
        <f>IF($B544&gt;$C$5,"",($D543+Inputs!$C$7)*(1+$E$5)*(1-$G$5))</f>
        <v/>
      </c>
      <c r="E544" s="21">
        <f>IF($B544&gt;$C$5,"",($D543+Inputs!$C$7)*(1+$E$5)*$G$5)</f>
        <v/>
      </c>
      <c r="F544" s="21">
        <f>IF($B544&gt;$C$5,"",$F543+$E544)</f>
        <v/>
      </c>
      <c r="G544" s="19">
        <f>IF($B544&gt;$C$5,"",$C544-$D544)</f>
        <v/>
      </c>
      <c r="H544" s="19">
        <f>($H543+Inputs!$C$7)*(1+$E$5)*(1-$G$5)</f>
        <v/>
      </c>
    </row>
    <row r="545">
      <c r="B545" s="28" t="n">
        <v>537</v>
      </c>
      <c r="C545" s="19">
        <f>IF($B545&gt;$C$5,"",($C544+Inputs!$C$7)*(1+$E$5))</f>
        <v/>
      </c>
      <c r="D545" s="19">
        <f>IF($B545&gt;$C$5,"",($D544+Inputs!$C$7)*(1+$E$5)*(1-$G$5))</f>
        <v/>
      </c>
      <c r="E545" s="21">
        <f>IF($B545&gt;$C$5,"",($D544+Inputs!$C$7)*(1+$E$5)*$G$5)</f>
        <v/>
      </c>
      <c r="F545" s="21">
        <f>IF($B545&gt;$C$5,"",$F544+$E545)</f>
        <v/>
      </c>
      <c r="G545" s="19">
        <f>IF($B545&gt;$C$5,"",$C545-$D545)</f>
        <v/>
      </c>
      <c r="H545" s="19">
        <f>($H544+Inputs!$C$7)*(1+$E$5)*(1-$G$5)</f>
        <v/>
      </c>
    </row>
    <row r="546">
      <c r="B546" s="28" t="n">
        <v>538</v>
      </c>
      <c r="C546" s="19">
        <f>IF($B546&gt;$C$5,"",($C545+Inputs!$C$7)*(1+$E$5))</f>
        <v/>
      </c>
      <c r="D546" s="19">
        <f>IF($B546&gt;$C$5,"",($D545+Inputs!$C$7)*(1+$E$5)*(1-$G$5))</f>
        <v/>
      </c>
      <c r="E546" s="21">
        <f>IF($B546&gt;$C$5,"",($D545+Inputs!$C$7)*(1+$E$5)*$G$5)</f>
        <v/>
      </c>
      <c r="F546" s="21">
        <f>IF($B546&gt;$C$5,"",$F545+$E546)</f>
        <v/>
      </c>
      <c r="G546" s="19">
        <f>IF($B546&gt;$C$5,"",$C546-$D546)</f>
        <v/>
      </c>
      <c r="H546" s="19">
        <f>($H545+Inputs!$C$7)*(1+$E$5)*(1-$G$5)</f>
        <v/>
      </c>
    </row>
    <row r="547">
      <c r="B547" s="28" t="n">
        <v>539</v>
      </c>
      <c r="C547" s="19">
        <f>IF($B547&gt;$C$5,"",($C546+Inputs!$C$7)*(1+$E$5))</f>
        <v/>
      </c>
      <c r="D547" s="19">
        <f>IF($B547&gt;$C$5,"",($D546+Inputs!$C$7)*(1+$E$5)*(1-$G$5))</f>
        <v/>
      </c>
      <c r="E547" s="21">
        <f>IF($B547&gt;$C$5,"",($D546+Inputs!$C$7)*(1+$E$5)*$G$5)</f>
        <v/>
      </c>
      <c r="F547" s="21">
        <f>IF($B547&gt;$C$5,"",$F546+$E547)</f>
        <v/>
      </c>
      <c r="G547" s="19">
        <f>IF($B547&gt;$C$5,"",$C547-$D547)</f>
        <v/>
      </c>
      <c r="H547" s="19">
        <f>($H546+Inputs!$C$7)*(1+$E$5)*(1-$G$5)</f>
        <v/>
      </c>
    </row>
    <row r="548">
      <c r="B548" s="28" t="n">
        <v>540</v>
      </c>
      <c r="C548" s="19">
        <f>IF($B548&gt;$C$5,"",($C547+Inputs!$C$7)*(1+$E$5))</f>
        <v/>
      </c>
      <c r="D548" s="19">
        <f>IF($B548&gt;$C$5,"",($D547+Inputs!$C$7)*(1+$E$5)*(1-$G$5))</f>
        <v/>
      </c>
      <c r="E548" s="21">
        <f>IF($B548&gt;$C$5,"",($D547+Inputs!$C$7)*(1+$E$5)*$G$5)</f>
        <v/>
      </c>
      <c r="F548" s="21">
        <f>IF($B548&gt;$C$5,"",$F547+$E548)</f>
        <v/>
      </c>
      <c r="G548" s="19">
        <f>IF($B548&gt;$C$5,"",$C548-$D548)</f>
        <v/>
      </c>
      <c r="H548" s="19">
        <f>($H547+Inputs!$C$7)*(1+$E$5)*(1-$G$5)</f>
        <v/>
      </c>
    </row>
    <row r="549">
      <c r="B549" s="28" t="n">
        <v>541</v>
      </c>
      <c r="C549" s="19">
        <f>IF($B549&gt;$C$5,"",($C548+Inputs!$C$7)*(1+$E$5))</f>
        <v/>
      </c>
      <c r="D549" s="19">
        <f>IF($B549&gt;$C$5,"",($D548+Inputs!$C$7)*(1+$E$5)*(1-$G$5))</f>
        <v/>
      </c>
      <c r="E549" s="21">
        <f>IF($B549&gt;$C$5,"",($D548+Inputs!$C$7)*(1+$E$5)*$G$5)</f>
        <v/>
      </c>
      <c r="F549" s="21">
        <f>IF($B549&gt;$C$5,"",$F548+$E549)</f>
        <v/>
      </c>
      <c r="G549" s="19">
        <f>IF($B549&gt;$C$5,"",$C549-$D549)</f>
        <v/>
      </c>
      <c r="H549" s="19">
        <f>($H548+Inputs!$C$7)*(1+$E$5)*(1-$G$5)</f>
        <v/>
      </c>
    </row>
    <row r="550">
      <c r="B550" s="28" t="n">
        <v>542</v>
      </c>
      <c r="C550" s="19">
        <f>IF($B550&gt;$C$5,"",($C549+Inputs!$C$7)*(1+$E$5))</f>
        <v/>
      </c>
      <c r="D550" s="19">
        <f>IF($B550&gt;$C$5,"",($D549+Inputs!$C$7)*(1+$E$5)*(1-$G$5))</f>
        <v/>
      </c>
      <c r="E550" s="21">
        <f>IF($B550&gt;$C$5,"",($D549+Inputs!$C$7)*(1+$E$5)*$G$5)</f>
        <v/>
      </c>
      <c r="F550" s="21">
        <f>IF($B550&gt;$C$5,"",$F549+$E550)</f>
        <v/>
      </c>
      <c r="G550" s="19">
        <f>IF($B550&gt;$C$5,"",$C550-$D550)</f>
        <v/>
      </c>
      <c r="H550" s="19">
        <f>($H549+Inputs!$C$7)*(1+$E$5)*(1-$G$5)</f>
        <v/>
      </c>
    </row>
    <row r="551">
      <c r="B551" s="28" t="n">
        <v>543</v>
      </c>
      <c r="C551" s="19">
        <f>IF($B551&gt;$C$5,"",($C550+Inputs!$C$7)*(1+$E$5))</f>
        <v/>
      </c>
      <c r="D551" s="19">
        <f>IF($B551&gt;$C$5,"",($D550+Inputs!$C$7)*(1+$E$5)*(1-$G$5))</f>
        <v/>
      </c>
      <c r="E551" s="21">
        <f>IF($B551&gt;$C$5,"",($D550+Inputs!$C$7)*(1+$E$5)*$G$5)</f>
        <v/>
      </c>
      <c r="F551" s="21">
        <f>IF($B551&gt;$C$5,"",$F550+$E551)</f>
        <v/>
      </c>
      <c r="G551" s="19">
        <f>IF($B551&gt;$C$5,"",$C551-$D551)</f>
        <v/>
      </c>
      <c r="H551" s="19">
        <f>($H550+Inputs!$C$7)*(1+$E$5)*(1-$G$5)</f>
        <v/>
      </c>
    </row>
    <row r="552">
      <c r="B552" s="28" t="n">
        <v>544</v>
      </c>
      <c r="C552" s="19">
        <f>IF($B552&gt;$C$5,"",($C551+Inputs!$C$7)*(1+$E$5))</f>
        <v/>
      </c>
      <c r="D552" s="19">
        <f>IF($B552&gt;$C$5,"",($D551+Inputs!$C$7)*(1+$E$5)*(1-$G$5))</f>
        <v/>
      </c>
      <c r="E552" s="21">
        <f>IF($B552&gt;$C$5,"",($D551+Inputs!$C$7)*(1+$E$5)*$G$5)</f>
        <v/>
      </c>
      <c r="F552" s="21">
        <f>IF($B552&gt;$C$5,"",$F551+$E552)</f>
        <v/>
      </c>
      <c r="G552" s="19">
        <f>IF($B552&gt;$C$5,"",$C552-$D552)</f>
        <v/>
      </c>
      <c r="H552" s="19">
        <f>($H551+Inputs!$C$7)*(1+$E$5)*(1-$G$5)</f>
        <v/>
      </c>
    </row>
    <row r="553">
      <c r="B553" s="28" t="n">
        <v>545</v>
      </c>
      <c r="C553" s="19">
        <f>IF($B553&gt;$C$5,"",($C552+Inputs!$C$7)*(1+$E$5))</f>
        <v/>
      </c>
      <c r="D553" s="19">
        <f>IF($B553&gt;$C$5,"",($D552+Inputs!$C$7)*(1+$E$5)*(1-$G$5))</f>
        <v/>
      </c>
      <c r="E553" s="21">
        <f>IF($B553&gt;$C$5,"",($D552+Inputs!$C$7)*(1+$E$5)*$G$5)</f>
        <v/>
      </c>
      <c r="F553" s="21">
        <f>IF($B553&gt;$C$5,"",$F552+$E553)</f>
        <v/>
      </c>
      <c r="G553" s="19">
        <f>IF($B553&gt;$C$5,"",$C553-$D553)</f>
        <v/>
      </c>
      <c r="H553" s="19">
        <f>($H552+Inputs!$C$7)*(1+$E$5)*(1-$G$5)</f>
        <v/>
      </c>
    </row>
    <row r="554">
      <c r="B554" s="28" t="n">
        <v>546</v>
      </c>
      <c r="C554" s="19">
        <f>IF($B554&gt;$C$5,"",($C553+Inputs!$C$7)*(1+$E$5))</f>
        <v/>
      </c>
      <c r="D554" s="19">
        <f>IF($B554&gt;$C$5,"",($D553+Inputs!$C$7)*(1+$E$5)*(1-$G$5))</f>
        <v/>
      </c>
      <c r="E554" s="21">
        <f>IF($B554&gt;$C$5,"",($D553+Inputs!$C$7)*(1+$E$5)*$G$5)</f>
        <v/>
      </c>
      <c r="F554" s="21">
        <f>IF($B554&gt;$C$5,"",$F553+$E554)</f>
        <v/>
      </c>
      <c r="G554" s="19">
        <f>IF($B554&gt;$C$5,"",$C554-$D554)</f>
        <v/>
      </c>
      <c r="H554" s="19">
        <f>($H553+Inputs!$C$7)*(1+$E$5)*(1-$G$5)</f>
        <v/>
      </c>
    </row>
    <row r="555">
      <c r="B555" s="28" t="n">
        <v>547</v>
      </c>
      <c r="C555" s="19">
        <f>IF($B555&gt;$C$5,"",($C554+Inputs!$C$7)*(1+$E$5))</f>
        <v/>
      </c>
      <c r="D555" s="19">
        <f>IF($B555&gt;$C$5,"",($D554+Inputs!$C$7)*(1+$E$5)*(1-$G$5))</f>
        <v/>
      </c>
      <c r="E555" s="21">
        <f>IF($B555&gt;$C$5,"",($D554+Inputs!$C$7)*(1+$E$5)*$G$5)</f>
        <v/>
      </c>
      <c r="F555" s="21">
        <f>IF($B555&gt;$C$5,"",$F554+$E555)</f>
        <v/>
      </c>
      <c r="G555" s="19">
        <f>IF($B555&gt;$C$5,"",$C555-$D555)</f>
        <v/>
      </c>
      <c r="H555" s="19">
        <f>($H554+Inputs!$C$7)*(1+$E$5)*(1-$G$5)</f>
        <v/>
      </c>
    </row>
    <row r="556">
      <c r="B556" s="28" t="n">
        <v>548</v>
      </c>
      <c r="C556" s="19">
        <f>IF($B556&gt;$C$5,"",($C555+Inputs!$C$7)*(1+$E$5))</f>
        <v/>
      </c>
      <c r="D556" s="19">
        <f>IF($B556&gt;$C$5,"",($D555+Inputs!$C$7)*(1+$E$5)*(1-$G$5))</f>
        <v/>
      </c>
      <c r="E556" s="21">
        <f>IF($B556&gt;$C$5,"",($D555+Inputs!$C$7)*(1+$E$5)*$G$5)</f>
        <v/>
      </c>
      <c r="F556" s="21">
        <f>IF($B556&gt;$C$5,"",$F555+$E556)</f>
        <v/>
      </c>
      <c r="G556" s="19">
        <f>IF($B556&gt;$C$5,"",$C556-$D556)</f>
        <v/>
      </c>
      <c r="H556" s="19">
        <f>($H555+Inputs!$C$7)*(1+$E$5)*(1-$G$5)</f>
        <v/>
      </c>
    </row>
    <row r="557">
      <c r="B557" s="28" t="n">
        <v>549</v>
      </c>
      <c r="C557" s="19">
        <f>IF($B557&gt;$C$5,"",($C556+Inputs!$C$7)*(1+$E$5))</f>
        <v/>
      </c>
      <c r="D557" s="19">
        <f>IF($B557&gt;$C$5,"",($D556+Inputs!$C$7)*(1+$E$5)*(1-$G$5))</f>
        <v/>
      </c>
      <c r="E557" s="21">
        <f>IF($B557&gt;$C$5,"",($D556+Inputs!$C$7)*(1+$E$5)*$G$5)</f>
        <v/>
      </c>
      <c r="F557" s="21">
        <f>IF($B557&gt;$C$5,"",$F556+$E557)</f>
        <v/>
      </c>
      <c r="G557" s="19">
        <f>IF($B557&gt;$C$5,"",$C557-$D557)</f>
        <v/>
      </c>
      <c r="H557" s="19">
        <f>($H556+Inputs!$C$7)*(1+$E$5)*(1-$G$5)</f>
        <v/>
      </c>
    </row>
    <row r="558">
      <c r="B558" s="28" t="n">
        <v>550</v>
      </c>
      <c r="C558" s="19">
        <f>IF($B558&gt;$C$5,"",($C557+Inputs!$C$7)*(1+$E$5))</f>
        <v/>
      </c>
      <c r="D558" s="19">
        <f>IF($B558&gt;$C$5,"",($D557+Inputs!$C$7)*(1+$E$5)*(1-$G$5))</f>
        <v/>
      </c>
      <c r="E558" s="21">
        <f>IF($B558&gt;$C$5,"",($D557+Inputs!$C$7)*(1+$E$5)*$G$5)</f>
        <v/>
      </c>
      <c r="F558" s="21">
        <f>IF($B558&gt;$C$5,"",$F557+$E558)</f>
        <v/>
      </c>
      <c r="G558" s="19">
        <f>IF($B558&gt;$C$5,"",$C558-$D558)</f>
        <v/>
      </c>
      <c r="H558" s="19">
        <f>($H557+Inputs!$C$7)*(1+$E$5)*(1-$G$5)</f>
        <v/>
      </c>
    </row>
    <row r="559">
      <c r="B559" s="28" t="n">
        <v>551</v>
      </c>
      <c r="C559" s="19">
        <f>IF($B559&gt;$C$5,"",($C558+Inputs!$C$7)*(1+$E$5))</f>
        <v/>
      </c>
      <c r="D559" s="19">
        <f>IF($B559&gt;$C$5,"",($D558+Inputs!$C$7)*(1+$E$5)*(1-$G$5))</f>
        <v/>
      </c>
      <c r="E559" s="21">
        <f>IF($B559&gt;$C$5,"",($D558+Inputs!$C$7)*(1+$E$5)*$G$5)</f>
        <v/>
      </c>
      <c r="F559" s="21">
        <f>IF($B559&gt;$C$5,"",$F558+$E559)</f>
        <v/>
      </c>
      <c r="G559" s="19">
        <f>IF($B559&gt;$C$5,"",$C559-$D559)</f>
        <v/>
      </c>
      <c r="H559" s="19">
        <f>($H558+Inputs!$C$7)*(1+$E$5)*(1-$G$5)</f>
        <v/>
      </c>
    </row>
    <row r="560">
      <c r="B560" s="28" t="n">
        <v>552</v>
      </c>
      <c r="C560" s="19">
        <f>IF($B560&gt;$C$5,"",($C559+Inputs!$C$7)*(1+$E$5))</f>
        <v/>
      </c>
      <c r="D560" s="19">
        <f>IF($B560&gt;$C$5,"",($D559+Inputs!$C$7)*(1+$E$5)*(1-$G$5))</f>
        <v/>
      </c>
      <c r="E560" s="21">
        <f>IF($B560&gt;$C$5,"",($D559+Inputs!$C$7)*(1+$E$5)*$G$5)</f>
        <v/>
      </c>
      <c r="F560" s="21">
        <f>IF($B560&gt;$C$5,"",$F559+$E560)</f>
        <v/>
      </c>
      <c r="G560" s="19">
        <f>IF($B560&gt;$C$5,"",$C560-$D560)</f>
        <v/>
      </c>
      <c r="H560" s="19">
        <f>($H559+Inputs!$C$7)*(1+$E$5)*(1-$G$5)</f>
        <v/>
      </c>
    </row>
    <row r="561">
      <c r="B561" s="28" t="n">
        <v>553</v>
      </c>
      <c r="C561" s="19">
        <f>IF($B561&gt;$C$5,"",($C560+Inputs!$C$7)*(1+$E$5))</f>
        <v/>
      </c>
      <c r="D561" s="19">
        <f>IF($B561&gt;$C$5,"",($D560+Inputs!$C$7)*(1+$E$5)*(1-$G$5))</f>
        <v/>
      </c>
      <c r="E561" s="21">
        <f>IF($B561&gt;$C$5,"",($D560+Inputs!$C$7)*(1+$E$5)*$G$5)</f>
        <v/>
      </c>
      <c r="F561" s="21">
        <f>IF($B561&gt;$C$5,"",$F560+$E561)</f>
        <v/>
      </c>
      <c r="G561" s="19">
        <f>IF($B561&gt;$C$5,"",$C561-$D561)</f>
        <v/>
      </c>
      <c r="H561" s="19">
        <f>($H560+Inputs!$C$7)*(1+$E$5)*(1-$G$5)</f>
        <v/>
      </c>
    </row>
    <row r="562">
      <c r="B562" s="28" t="n">
        <v>554</v>
      </c>
      <c r="C562" s="19">
        <f>IF($B562&gt;$C$5,"",($C561+Inputs!$C$7)*(1+$E$5))</f>
        <v/>
      </c>
      <c r="D562" s="19">
        <f>IF($B562&gt;$C$5,"",($D561+Inputs!$C$7)*(1+$E$5)*(1-$G$5))</f>
        <v/>
      </c>
      <c r="E562" s="21">
        <f>IF($B562&gt;$C$5,"",($D561+Inputs!$C$7)*(1+$E$5)*$G$5)</f>
        <v/>
      </c>
      <c r="F562" s="21">
        <f>IF($B562&gt;$C$5,"",$F561+$E562)</f>
        <v/>
      </c>
      <c r="G562" s="19">
        <f>IF($B562&gt;$C$5,"",$C562-$D562)</f>
        <v/>
      </c>
      <c r="H562" s="19">
        <f>($H561+Inputs!$C$7)*(1+$E$5)*(1-$G$5)</f>
        <v/>
      </c>
    </row>
    <row r="563">
      <c r="B563" s="28" t="n">
        <v>555</v>
      </c>
      <c r="C563" s="19">
        <f>IF($B563&gt;$C$5,"",($C562+Inputs!$C$7)*(1+$E$5))</f>
        <v/>
      </c>
      <c r="D563" s="19">
        <f>IF($B563&gt;$C$5,"",($D562+Inputs!$C$7)*(1+$E$5)*(1-$G$5))</f>
        <v/>
      </c>
      <c r="E563" s="21">
        <f>IF($B563&gt;$C$5,"",($D562+Inputs!$C$7)*(1+$E$5)*$G$5)</f>
        <v/>
      </c>
      <c r="F563" s="21">
        <f>IF($B563&gt;$C$5,"",$F562+$E563)</f>
        <v/>
      </c>
      <c r="G563" s="19">
        <f>IF($B563&gt;$C$5,"",$C563-$D563)</f>
        <v/>
      </c>
      <c r="H563" s="19">
        <f>($H562+Inputs!$C$7)*(1+$E$5)*(1-$G$5)</f>
        <v/>
      </c>
    </row>
    <row r="564">
      <c r="B564" s="28" t="n">
        <v>556</v>
      </c>
      <c r="C564" s="19">
        <f>IF($B564&gt;$C$5,"",($C563+Inputs!$C$7)*(1+$E$5))</f>
        <v/>
      </c>
      <c r="D564" s="19">
        <f>IF($B564&gt;$C$5,"",($D563+Inputs!$C$7)*(1+$E$5)*(1-$G$5))</f>
        <v/>
      </c>
      <c r="E564" s="21">
        <f>IF($B564&gt;$C$5,"",($D563+Inputs!$C$7)*(1+$E$5)*$G$5)</f>
        <v/>
      </c>
      <c r="F564" s="21">
        <f>IF($B564&gt;$C$5,"",$F563+$E564)</f>
        <v/>
      </c>
      <c r="G564" s="19">
        <f>IF($B564&gt;$C$5,"",$C564-$D564)</f>
        <v/>
      </c>
      <c r="H564" s="19">
        <f>($H563+Inputs!$C$7)*(1+$E$5)*(1-$G$5)</f>
        <v/>
      </c>
    </row>
    <row r="565">
      <c r="B565" s="28" t="n">
        <v>557</v>
      </c>
      <c r="C565" s="19">
        <f>IF($B565&gt;$C$5,"",($C564+Inputs!$C$7)*(1+$E$5))</f>
        <v/>
      </c>
      <c r="D565" s="19">
        <f>IF($B565&gt;$C$5,"",($D564+Inputs!$C$7)*(1+$E$5)*(1-$G$5))</f>
        <v/>
      </c>
      <c r="E565" s="21">
        <f>IF($B565&gt;$C$5,"",($D564+Inputs!$C$7)*(1+$E$5)*$G$5)</f>
        <v/>
      </c>
      <c r="F565" s="21">
        <f>IF($B565&gt;$C$5,"",$F564+$E565)</f>
        <v/>
      </c>
      <c r="G565" s="19">
        <f>IF($B565&gt;$C$5,"",$C565-$D565)</f>
        <v/>
      </c>
      <c r="H565" s="19">
        <f>($H564+Inputs!$C$7)*(1+$E$5)*(1-$G$5)</f>
        <v/>
      </c>
    </row>
    <row r="566">
      <c r="B566" s="28" t="n">
        <v>558</v>
      </c>
      <c r="C566" s="19">
        <f>IF($B566&gt;$C$5,"",($C565+Inputs!$C$7)*(1+$E$5))</f>
        <v/>
      </c>
      <c r="D566" s="19">
        <f>IF($B566&gt;$C$5,"",($D565+Inputs!$C$7)*(1+$E$5)*(1-$G$5))</f>
        <v/>
      </c>
      <c r="E566" s="21">
        <f>IF($B566&gt;$C$5,"",($D565+Inputs!$C$7)*(1+$E$5)*$G$5)</f>
        <v/>
      </c>
      <c r="F566" s="21">
        <f>IF($B566&gt;$C$5,"",$F565+$E566)</f>
        <v/>
      </c>
      <c r="G566" s="19">
        <f>IF($B566&gt;$C$5,"",$C566-$D566)</f>
        <v/>
      </c>
      <c r="H566" s="19">
        <f>($H565+Inputs!$C$7)*(1+$E$5)*(1-$G$5)</f>
        <v/>
      </c>
    </row>
    <row r="567">
      <c r="B567" s="28" t="n">
        <v>559</v>
      </c>
      <c r="C567" s="19">
        <f>IF($B567&gt;$C$5,"",($C566+Inputs!$C$7)*(1+$E$5))</f>
        <v/>
      </c>
      <c r="D567" s="19">
        <f>IF($B567&gt;$C$5,"",($D566+Inputs!$C$7)*(1+$E$5)*(1-$G$5))</f>
        <v/>
      </c>
      <c r="E567" s="21">
        <f>IF($B567&gt;$C$5,"",($D566+Inputs!$C$7)*(1+$E$5)*$G$5)</f>
        <v/>
      </c>
      <c r="F567" s="21">
        <f>IF($B567&gt;$C$5,"",$F566+$E567)</f>
        <v/>
      </c>
      <c r="G567" s="19">
        <f>IF($B567&gt;$C$5,"",$C567-$D567)</f>
        <v/>
      </c>
      <c r="H567" s="19">
        <f>($H566+Inputs!$C$7)*(1+$E$5)*(1-$G$5)</f>
        <v/>
      </c>
    </row>
    <row r="568">
      <c r="B568" s="28" t="n">
        <v>560</v>
      </c>
      <c r="C568" s="19">
        <f>IF($B568&gt;$C$5,"",($C567+Inputs!$C$7)*(1+$E$5))</f>
        <v/>
      </c>
      <c r="D568" s="19">
        <f>IF($B568&gt;$C$5,"",($D567+Inputs!$C$7)*(1+$E$5)*(1-$G$5))</f>
        <v/>
      </c>
      <c r="E568" s="21">
        <f>IF($B568&gt;$C$5,"",($D567+Inputs!$C$7)*(1+$E$5)*$G$5)</f>
        <v/>
      </c>
      <c r="F568" s="21">
        <f>IF($B568&gt;$C$5,"",$F567+$E568)</f>
        <v/>
      </c>
      <c r="G568" s="19">
        <f>IF($B568&gt;$C$5,"",$C568-$D568)</f>
        <v/>
      </c>
      <c r="H568" s="19">
        <f>($H567+Inputs!$C$7)*(1+$E$5)*(1-$G$5)</f>
        <v/>
      </c>
    </row>
    <row r="569">
      <c r="B569" s="28" t="n">
        <v>561</v>
      </c>
      <c r="C569" s="19">
        <f>IF($B569&gt;$C$5,"",($C568+Inputs!$C$7)*(1+$E$5))</f>
        <v/>
      </c>
      <c r="D569" s="19">
        <f>IF($B569&gt;$C$5,"",($D568+Inputs!$C$7)*(1+$E$5)*(1-$G$5))</f>
        <v/>
      </c>
      <c r="E569" s="21">
        <f>IF($B569&gt;$C$5,"",($D568+Inputs!$C$7)*(1+$E$5)*$G$5)</f>
        <v/>
      </c>
      <c r="F569" s="21">
        <f>IF($B569&gt;$C$5,"",$F568+$E569)</f>
        <v/>
      </c>
      <c r="G569" s="19">
        <f>IF($B569&gt;$C$5,"",$C569-$D569)</f>
        <v/>
      </c>
      <c r="H569" s="19">
        <f>($H568+Inputs!$C$7)*(1+$E$5)*(1-$G$5)</f>
        <v/>
      </c>
    </row>
    <row r="570">
      <c r="B570" s="28" t="n">
        <v>562</v>
      </c>
      <c r="C570" s="19">
        <f>IF($B570&gt;$C$5,"",($C569+Inputs!$C$7)*(1+$E$5))</f>
        <v/>
      </c>
      <c r="D570" s="19">
        <f>IF($B570&gt;$C$5,"",($D569+Inputs!$C$7)*(1+$E$5)*(1-$G$5))</f>
        <v/>
      </c>
      <c r="E570" s="21">
        <f>IF($B570&gt;$C$5,"",($D569+Inputs!$C$7)*(1+$E$5)*$G$5)</f>
        <v/>
      </c>
      <c r="F570" s="21">
        <f>IF($B570&gt;$C$5,"",$F569+$E570)</f>
        <v/>
      </c>
      <c r="G570" s="19">
        <f>IF($B570&gt;$C$5,"",$C570-$D570)</f>
        <v/>
      </c>
      <c r="H570" s="19">
        <f>($H569+Inputs!$C$7)*(1+$E$5)*(1-$G$5)</f>
        <v/>
      </c>
    </row>
    <row r="571">
      <c r="B571" s="28" t="n">
        <v>563</v>
      </c>
      <c r="C571" s="19">
        <f>IF($B571&gt;$C$5,"",($C570+Inputs!$C$7)*(1+$E$5))</f>
        <v/>
      </c>
      <c r="D571" s="19">
        <f>IF($B571&gt;$C$5,"",($D570+Inputs!$C$7)*(1+$E$5)*(1-$G$5))</f>
        <v/>
      </c>
      <c r="E571" s="21">
        <f>IF($B571&gt;$C$5,"",($D570+Inputs!$C$7)*(1+$E$5)*$G$5)</f>
        <v/>
      </c>
      <c r="F571" s="21">
        <f>IF($B571&gt;$C$5,"",$F570+$E571)</f>
        <v/>
      </c>
      <c r="G571" s="19">
        <f>IF($B571&gt;$C$5,"",$C571-$D571)</f>
        <v/>
      </c>
      <c r="H571" s="19">
        <f>($H570+Inputs!$C$7)*(1+$E$5)*(1-$G$5)</f>
        <v/>
      </c>
    </row>
    <row r="572">
      <c r="B572" s="28" t="n">
        <v>564</v>
      </c>
      <c r="C572" s="19">
        <f>IF($B572&gt;$C$5,"",($C571+Inputs!$C$7)*(1+$E$5))</f>
        <v/>
      </c>
      <c r="D572" s="19">
        <f>IF($B572&gt;$C$5,"",($D571+Inputs!$C$7)*(1+$E$5)*(1-$G$5))</f>
        <v/>
      </c>
      <c r="E572" s="21">
        <f>IF($B572&gt;$C$5,"",($D571+Inputs!$C$7)*(1+$E$5)*$G$5)</f>
        <v/>
      </c>
      <c r="F572" s="21">
        <f>IF($B572&gt;$C$5,"",$F571+$E572)</f>
        <v/>
      </c>
      <c r="G572" s="19">
        <f>IF($B572&gt;$C$5,"",$C572-$D572)</f>
        <v/>
      </c>
      <c r="H572" s="19">
        <f>($H571+Inputs!$C$7)*(1+$E$5)*(1-$G$5)</f>
        <v/>
      </c>
    </row>
    <row r="573">
      <c r="B573" s="28" t="n">
        <v>565</v>
      </c>
      <c r="C573" s="19">
        <f>IF($B573&gt;$C$5,"",($C572+Inputs!$C$7)*(1+$E$5))</f>
        <v/>
      </c>
      <c r="D573" s="19">
        <f>IF($B573&gt;$C$5,"",($D572+Inputs!$C$7)*(1+$E$5)*(1-$G$5))</f>
        <v/>
      </c>
      <c r="E573" s="21">
        <f>IF($B573&gt;$C$5,"",($D572+Inputs!$C$7)*(1+$E$5)*$G$5)</f>
        <v/>
      </c>
      <c r="F573" s="21">
        <f>IF($B573&gt;$C$5,"",$F572+$E573)</f>
        <v/>
      </c>
      <c r="G573" s="19">
        <f>IF($B573&gt;$C$5,"",$C573-$D573)</f>
        <v/>
      </c>
      <c r="H573" s="19">
        <f>($H572+Inputs!$C$7)*(1+$E$5)*(1-$G$5)</f>
        <v/>
      </c>
    </row>
    <row r="574">
      <c r="B574" s="28" t="n">
        <v>566</v>
      </c>
      <c r="C574" s="19">
        <f>IF($B574&gt;$C$5,"",($C573+Inputs!$C$7)*(1+$E$5))</f>
        <v/>
      </c>
      <c r="D574" s="19">
        <f>IF($B574&gt;$C$5,"",($D573+Inputs!$C$7)*(1+$E$5)*(1-$G$5))</f>
        <v/>
      </c>
      <c r="E574" s="21">
        <f>IF($B574&gt;$C$5,"",($D573+Inputs!$C$7)*(1+$E$5)*$G$5)</f>
        <v/>
      </c>
      <c r="F574" s="21">
        <f>IF($B574&gt;$C$5,"",$F573+$E574)</f>
        <v/>
      </c>
      <c r="G574" s="19">
        <f>IF($B574&gt;$C$5,"",$C574-$D574)</f>
        <v/>
      </c>
      <c r="H574" s="19">
        <f>($H573+Inputs!$C$7)*(1+$E$5)*(1-$G$5)</f>
        <v/>
      </c>
    </row>
    <row r="575">
      <c r="B575" s="28" t="n">
        <v>567</v>
      </c>
      <c r="C575" s="19">
        <f>IF($B575&gt;$C$5,"",($C574+Inputs!$C$7)*(1+$E$5))</f>
        <v/>
      </c>
      <c r="D575" s="19">
        <f>IF($B575&gt;$C$5,"",($D574+Inputs!$C$7)*(1+$E$5)*(1-$G$5))</f>
        <v/>
      </c>
      <c r="E575" s="21">
        <f>IF($B575&gt;$C$5,"",($D574+Inputs!$C$7)*(1+$E$5)*$G$5)</f>
        <v/>
      </c>
      <c r="F575" s="21">
        <f>IF($B575&gt;$C$5,"",$F574+$E575)</f>
        <v/>
      </c>
      <c r="G575" s="19">
        <f>IF($B575&gt;$C$5,"",$C575-$D575)</f>
        <v/>
      </c>
      <c r="H575" s="19">
        <f>($H574+Inputs!$C$7)*(1+$E$5)*(1-$G$5)</f>
        <v/>
      </c>
    </row>
    <row r="576">
      <c r="B576" s="28" t="n">
        <v>568</v>
      </c>
      <c r="C576" s="19">
        <f>IF($B576&gt;$C$5,"",($C575+Inputs!$C$7)*(1+$E$5))</f>
        <v/>
      </c>
      <c r="D576" s="19">
        <f>IF($B576&gt;$C$5,"",($D575+Inputs!$C$7)*(1+$E$5)*(1-$G$5))</f>
        <v/>
      </c>
      <c r="E576" s="21">
        <f>IF($B576&gt;$C$5,"",($D575+Inputs!$C$7)*(1+$E$5)*$G$5)</f>
        <v/>
      </c>
      <c r="F576" s="21">
        <f>IF($B576&gt;$C$5,"",$F575+$E576)</f>
        <v/>
      </c>
      <c r="G576" s="19">
        <f>IF($B576&gt;$C$5,"",$C576-$D576)</f>
        <v/>
      </c>
      <c r="H576" s="19">
        <f>($H575+Inputs!$C$7)*(1+$E$5)*(1-$G$5)</f>
        <v/>
      </c>
    </row>
    <row r="577">
      <c r="B577" s="28" t="n">
        <v>569</v>
      </c>
      <c r="C577" s="19">
        <f>IF($B577&gt;$C$5,"",($C576+Inputs!$C$7)*(1+$E$5))</f>
        <v/>
      </c>
      <c r="D577" s="19">
        <f>IF($B577&gt;$C$5,"",($D576+Inputs!$C$7)*(1+$E$5)*(1-$G$5))</f>
        <v/>
      </c>
      <c r="E577" s="21">
        <f>IF($B577&gt;$C$5,"",($D576+Inputs!$C$7)*(1+$E$5)*$G$5)</f>
        <v/>
      </c>
      <c r="F577" s="21">
        <f>IF($B577&gt;$C$5,"",$F576+$E577)</f>
        <v/>
      </c>
      <c r="G577" s="19">
        <f>IF($B577&gt;$C$5,"",$C577-$D577)</f>
        <v/>
      </c>
      <c r="H577" s="19">
        <f>($H576+Inputs!$C$7)*(1+$E$5)*(1-$G$5)</f>
        <v/>
      </c>
    </row>
    <row r="578">
      <c r="B578" s="28" t="n">
        <v>570</v>
      </c>
      <c r="C578" s="19">
        <f>IF($B578&gt;$C$5,"",($C577+Inputs!$C$7)*(1+$E$5))</f>
        <v/>
      </c>
      <c r="D578" s="19">
        <f>IF($B578&gt;$C$5,"",($D577+Inputs!$C$7)*(1+$E$5)*(1-$G$5))</f>
        <v/>
      </c>
      <c r="E578" s="21">
        <f>IF($B578&gt;$C$5,"",($D577+Inputs!$C$7)*(1+$E$5)*$G$5)</f>
        <v/>
      </c>
      <c r="F578" s="21">
        <f>IF($B578&gt;$C$5,"",$F577+$E578)</f>
        <v/>
      </c>
      <c r="G578" s="19">
        <f>IF($B578&gt;$C$5,"",$C578-$D578)</f>
        <v/>
      </c>
      <c r="H578" s="19">
        <f>($H577+Inputs!$C$7)*(1+$E$5)*(1-$G$5)</f>
        <v/>
      </c>
    </row>
    <row r="579">
      <c r="B579" s="28" t="n">
        <v>571</v>
      </c>
      <c r="C579" s="19">
        <f>IF($B579&gt;$C$5,"",($C578+Inputs!$C$7)*(1+$E$5))</f>
        <v/>
      </c>
      <c r="D579" s="19">
        <f>IF($B579&gt;$C$5,"",($D578+Inputs!$C$7)*(1+$E$5)*(1-$G$5))</f>
        <v/>
      </c>
      <c r="E579" s="21">
        <f>IF($B579&gt;$C$5,"",($D578+Inputs!$C$7)*(1+$E$5)*$G$5)</f>
        <v/>
      </c>
      <c r="F579" s="21">
        <f>IF($B579&gt;$C$5,"",$F578+$E579)</f>
        <v/>
      </c>
      <c r="G579" s="19">
        <f>IF($B579&gt;$C$5,"",$C579-$D579)</f>
        <v/>
      </c>
      <c r="H579" s="19">
        <f>($H578+Inputs!$C$7)*(1+$E$5)*(1-$G$5)</f>
        <v/>
      </c>
    </row>
    <row r="580">
      <c r="B580" s="28" t="n">
        <v>572</v>
      </c>
      <c r="C580" s="19">
        <f>IF($B580&gt;$C$5,"",($C579+Inputs!$C$7)*(1+$E$5))</f>
        <v/>
      </c>
      <c r="D580" s="19">
        <f>IF($B580&gt;$C$5,"",($D579+Inputs!$C$7)*(1+$E$5)*(1-$G$5))</f>
        <v/>
      </c>
      <c r="E580" s="21">
        <f>IF($B580&gt;$C$5,"",($D579+Inputs!$C$7)*(1+$E$5)*$G$5)</f>
        <v/>
      </c>
      <c r="F580" s="21">
        <f>IF($B580&gt;$C$5,"",$F579+$E580)</f>
        <v/>
      </c>
      <c r="G580" s="19">
        <f>IF($B580&gt;$C$5,"",$C580-$D580)</f>
        <v/>
      </c>
      <c r="H580" s="19">
        <f>($H579+Inputs!$C$7)*(1+$E$5)*(1-$G$5)</f>
        <v/>
      </c>
    </row>
    <row r="581">
      <c r="B581" s="28" t="n">
        <v>573</v>
      </c>
      <c r="C581" s="19">
        <f>IF($B581&gt;$C$5,"",($C580+Inputs!$C$7)*(1+$E$5))</f>
        <v/>
      </c>
      <c r="D581" s="19">
        <f>IF($B581&gt;$C$5,"",($D580+Inputs!$C$7)*(1+$E$5)*(1-$G$5))</f>
        <v/>
      </c>
      <c r="E581" s="21">
        <f>IF($B581&gt;$C$5,"",($D580+Inputs!$C$7)*(1+$E$5)*$G$5)</f>
        <v/>
      </c>
      <c r="F581" s="21">
        <f>IF($B581&gt;$C$5,"",$F580+$E581)</f>
        <v/>
      </c>
      <c r="G581" s="19">
        <f>IF($B581&gt;$C$5,"",$C581-$D581)</f>
        <v/>
      </c>
      <c r="H581" s="19">
        <f>($H580+Inputs!$C$7)*(1+$E$5)*(1-$G$5)</f>
        <v/>
      </c>
    </row>
    <row r="582">
      <c r="B582" s="28" t="n">
        <v>574</v>
      </c>
      <c r="C582" s="19">
        <f>IF($B582&gt;$C$5,"",($C581+Inputs!$C$7)*(1+$E$5))</f>
        <v/>
      </c>
      <c r="D582" s="19">
        <f>IF($B582&gt;$C$5,"",($D581+Inputs!$C$7)*(1+$E$5)*(1-$G$5))</f>
        <v/>
      </c>
      <c r="E582" s="21">
        <f>IF($B582&gt;$C$5,"",($D581+Inputs!$C$7)*(1+$E$5)*$G$5)</f>
        <v/>
      </c>
      <c r="F582" s="21">
        <f>IF($B582&gt;$C$5,"",$F581+$E582)</f>
        <v/>
      </c>
      <c r="G582" s="19">
        <f>IF($B582&gt;$C$5,"",$C582-$D582)</f>
        <v/>
      </c>
      <c r="H582" s="19">
        <f>($H581+Inputs!$C$7)*(1+$E$5)*(1-$G$5)</f>
        <v/>
      </c>
    </row>
    <row r="583">
      <c r="B583" s="28" t="n">
        <v>575</v>
      </c>
      <c r="C583" s="19">
        <f>IF($B583&gt;$C$5,"",($C582+Inputs!$C$7)*(1+$E$5))</f>
        <v/>
      </c>
      <c r="D583" s="19">
        <f>IF($B583&gt;$C$5,"",($D582+Inputs!$C$7)*(1+$E$5)*(1-$G$5))</f>
        <v/>
      </c>
      <c r="E583" s="21">
        <f>IF($B583&gt;$C$5,"",($D582+Inputs!$C$7)*(1+$E$5)*$G$5)</f>
        <v/>
      </c>
      <c r="F583" s="21">
        <f>IF($B583&gt;$C$5,"",$F582+$E583)</f>
        <v/>
      </c>
      <c r="G583" s="19">
        <f>IF($B583&gt;$C$5,"",$C583-$D583)</f>
        <v/>
      </c>
      <c r="H583" s="19">
        <f>($H582+Inputs!$C$7)*(1+$E$5)*(1-$G$5)</f>
        <v/>
      </c>
    </row>
    <row r="584">
      <c r="B584" s="28" t="n">
        <v>576</v>
      </c>
      <c r="C584" s="19">
        <f>IF($B584&gt;$C$5,"",($C583+Inputs!$C$7)*(1+$E$5))</f>
        <v/>
      </c>
      <c r="D584" s="19">
        <f>IF($B584&gt;$C$5,"",($D583+Inputs!$C$7)*(1+$E$5)*(1-$G$5))</f>
        <v/>
      </c>
      <c r="E584" s="21">
        <f>IF($B584&gt;$C$5,"",($D583+Inputs!$C$7)*(1+$E$5)*$G$5)</f>
        <v/>
      </c>
      <c r="F584" s="21">
        <f>IF($B584&gt;$C$5,"",$F583+$E584)</f>
        <v/>
      </c>
      <c r="G584" s="19">
        <f>IF($B584&gt;$C$5,"",$C584-$D584)</f>
        <v/>
      </c>
      <c r="H584" s="19">
        <f>($H583+Inputs!$C$7)*(1+$E$5)*(1-$G$5)</f>
        <v/>
      </c>
    </row>
    <row r="585">
      <c r="B585" s="28" t="n">
        <v>577</v>
      </c>
      <c r="C585" s="19">
        <f>IF($B585&gt;$C$5,"",($C584+Inputs!$C$7)*(1+$E$5))</f>
        <v/>
      </c>
      <c r="D585" s="19">
        <f>IF($B585&gt;$C$5,"",($D584+Inputs!$C$7)*(1+$E$5)*(1-$G$5))</f>
        <v/>
      </c>
      <c r="E585" s="21">
        <f>IF($B585&gt;$C$5,"",($D584+Inputs!$C$7)*(1+$E$5)*$G$5)</f>
        <v/>
      </c>
      <c r="F585" s="21">
        <f>IF($B585&gt;$C$5,"",$F584+$E585)</f>
        <v/>
      </c>
      <c r="G585" s="19">
        <f>IF($B585&gt;$C$5,"",$C585-$D585)</f>
        <v/>
      </c>
      <c r="H585" s="19">
        <f>($H584+Inputs!$C$7)*(1+$E$5)*(1-$G$5)</f>
        <v/>
      </c>
    </row>
    <row r="586">
      <c r="B586" s="28" t="n">
        <v>578</v>
      </c>
      <c r="C586" s="19">
        <f>IF($B586&gt;$C$5,"",($C585+Inputs!$C$7)*(1+$E$5))</f>
        <v/>
      </c>
      <c r="D586" s="19">
        <f>IF($B586&gt;$C$5,"",($D585+Inputs!$C$7)*(1+$E$5)*(1-$G$5))</f>
        <v/>
      </c>
      <c r="E586" s="21">
        <f>IF($B586&gt;$C$5,"",($D585+Inputs!$C$7)*(1+$E$5)*$G$5)</f>
        <v/>
      </c>
      <c r="F586" s="21">
        <f>IF($B586&gt;$C$5,"",$F585+$E586)</f>
        <v/>
      </c>
      <c r="G586" s="19">
        <f>IF($B586&gt;$C$5,"",$C586-$D586)</f>
        <v/>
      </c>
      <c r="H586" s="19">
        <f>($H585+Inputs!$C$7)*(1+$E$5)*(1-$G$5)</f>
        <v/>
      </c>
    </row>
    <row r="587">
      <c r="B587" s="28" t="n">
        <v>579</v>
      </c>
      <c r="C587" s="19">
        <f>IF($B587&gt;$C$5,"",($C586+Inputs!$C$7)*(1+$E$5))</f>
        <v/>
      </c>
      <c r="D587" s="19">
        <f>IF($B587&gt;$C$5,"",($D586+Inputs!$C$7)*(1+$E$5)*(1-$G$5))</f>
        <v/>
      </c>
      <c r="E587" s="21">
        <f>IF($B587&gt;$C$5,"",($D586+Inputs!$C$7)*(1+$E$5)*$G$5)</f>
        <v/>
      </c>
      <c r="F587" s="21">
        <f>IF($B587&gt;$C$5,"",$F586+$E587)</f>
        <v/>
      </c>
      <c r="G587" s="19">
        <f>IF($B587&gt;$C$5,"",$C587-$D587)</f>
        <v/>
      </c>
      <c r="H587" s="19">
        <f>($H586+Inputs!$C$7)*(1+$E$5)*(1-$G$5)</f>
        <v/>
      </c>
    </row>
    <row r="588">
      <c r="B588" s="28" t="n">
        <v>580</v>
      </c>
      <c r="C588" s="19">
        <f>IF($B588&gt;$C$5,"",($C587+Inputs!$C$7)*(1+$E$5))</f>
        <v/>
      </c>
      <c r="D588" s="19">
        <f>IF($B588&gt;$C$5,"",($D587+Inputs!$C$7)*(1+$E$5)*(1-$G$5))</f>
        <v/>
      </c>
      <c r="E588" s="21">
        <f>IF($B588&gt;$C$5,"",($D587+Inputs!$C$7)*(1+$E$5)*$G$5)</f>
        <v/>
      </c>
      <c r="F588" s="21">
        <f>IF($B588&gt;$C$5,"",$F587+$E588)</f>
        <v/>
      </c>
      <c r="G588" s="19">
        <f>IF($B588&gt;$C$5,"",$C588-$D588)</f>
        <v/>
      </c>
      <c r="H588" s="19">
        <f>($H587+Inputs!$C$7)*(1+$E$5)*(1-$G$5)</f>
        <v/>
      </c>
    </row>
    <row r="589">
      <c r="B589" s="28" t="n">
        <v>581</v>
      </c>
      <c r="C589" s="19">
        <f>IF($B589&gt;$C$5,"",($C588+Inputs!$C$7)*(1+$E$5))</f>
        <v/>
      </c>
      <c r="D589" s="19">
        <f>IF($B589&gt;$C$5,"",($D588+Inputs!$C$7)*(1+$E$5)*(1-$G$5))</f>
        <v/>
      </c>
      <c r="E589" s="21">
        <f>IF($B589&gt;$C$5,"",($D588+Inputs!$C$7)*(1+$E$5)*$G$5)</f>
        <v/>
      </c>
      <c r="F589" s="21">
        <f>IF($B589&gt;$C$5,"",$F588+$E589)</f>
        <v/>
      </c>
      <c r="G589" s="19">
        <f>IF($B589&gt;$C$5,"",$C589-$D589)</f>
        <v/>
      </c>
      <c r="H589" s="19">
        <f>($H588+Inputs!$C$7)*(1+$E$5)*(1-$G$5)</f>
        <v/>
      </c>
    </row>
    <row r="590">
      <c r="B590" s="28" t="n">
        <v>582</v>
      </c>
      <c r="C590" s="19">
        <f>IF($B590&gt;$C$5,"",($C589+Inputs!$C$7)*(1+$E$5))</f>
        <v/>
      </c>
      <c r="D590" s="19">
        <f>IF($B590&gt;$C$5,"",($D589+Inputs!$C$7)*(1+$E$5)*(1-$G$5))</f>
        <v/>
      </c>
      <c r="E590" s="21">
        <f>IF($B590&gt;$C$5,"",($D589+Inputs!$C$7)*(1+$E$5)*$G$5)</f>
        <v/>
      </c>
      <c r="F590" s="21">
        <f>IF($B590&gt;$C$5,"",$F589+$E590)</f>
        <v/>
      </c>
      <c r="G590" s="19">
        <f>IF($B590&gt;$C$5,"",$C590-$D590)</f>
        <v/>
      </c>
      <c r="H590" s="19">
        <f>($H589+Inputs!$C$7)*(1+$E$5)*(1-$G$5)</f>
        <v/>
      </c>
    </row>
    <row r="591">
      <c r="B591" s="28" t="n">
        <v>583</v>
      </c>
      <c r="C591" s="19">
        <f>IF($B591&gt;$C$5,"",($C590+Inputs!$C$7)*(1+$E$5))</f>
        <v/>
      </c>
      <c r="D591" s="19">
        <f>IF($B591&gt;$C$5,"",($D590+Inputs!$C$7)*(1+$E$5)*(1-$G$5))</f>
        <v/>
      </c>
      <c r="E591" s="21">
        <f>IF($B591&gt;$C$5,"",($D590+Inputs!$C$7)*(1+$E$5)*$G$5)</f>
        <v/>
      </c>
      <c r="F591" s="21">
        <f>IF($B591&gt;$C$5,"",$F590+$E591)</f>
        <v/>
      </c>
      <c r="G591" s="19">
        <f>IF($B591&gt;$C$5,"",$C591-$D591)</f>
        <v/>
      </c>
      <c r="H591" s="19">
        <f>($H590+Inputs!$C$7)*(1+$E$5)*(1-$G$5)</f>
        <v/>
      </c>
    </row>
    <row r="592">
      <c r="B592" s="28" t="n">
        <v>584</v>
      </c>
      <c r="C592" s="19">
        <f>IF($B592&gt;$C$5,"",($C591+Inputs!$C$7)*(1+$E$5))</f>
        <v/>
      </c>
      <c r="D592" s="19">
        <f>IF($B592&gt;$C$5,"",($D591+Inputs!$C$7)*(1+$E$5)*(1-$G$5))</f>
        <v/>
      </c>
      <c r="E592" s="21">
        <f>IF($B592&gt;$C$5,"",($D591+Inputs!$C$7)*(1+$E$5)*$G$5)</f>
        <v/>
      </c>
      <c r="F592" s="21">
        <f>IF($B592&gt;$C$5,"",$F591+$E592)</f>
        <v/>
      </c>
      <c r="G592" s="19">
        <f>IF($B592&gt;$C$5,"",$C592-$D592)</f>
        <v/>
      </c>
      <c r="H592" s="19">
        <f>($H591+Inputs!$C$7)*(1+$E$5)*(1-$G$5)</f>
        <v/>
      </c>
    </row>
    <row r="593">
      <c r="B593" s="28" t="n">
        <v>585</v>
      </c>
      <c r="C593" s="19">
        <f>IF($B593&gt;$C$5,"",($C592+Inputs!$C$7)*(1+$E$5))</f>
        <v/>
      </c>
      <c r="D593" s="19">
        <f>IF($B593&gt;$C$5,"",($D592+Inputs!$C$7)*(1+$E$5)*(1-$G$5))</f>
        <v/>
      </c>
      <c r="E593" s="21">
        <f>IF($B593&gt;$C$5,"",($D592+Inputs!$C$7)*(1+$E$5)*$G$5)</f>
        <v/>
      </c>
      <c r="F593" s="21">
        <f>IF($B593&gt;$C$5,"",$F592+$E593)</f>
        <v/>
      </c>
      <c r="G593" s="19">
        <f>IF($B593&gt;$C$5,"",$C593-$D593)</f>
        <v/>
      </c>
      <c r="H593" s="19">
        <f>($H592+Inputs!$C$7)*(1+$E$5)*(1-$G$5)</f>
        <v/>
      </c>
    </row>
    <row r="594">
      <c r="B594" s="28" t="n">
        <v>586</v>
      </c>
      <c r="C594" s="19">
        <f>IF($B594&gt;$C$5,"",($C593+Inputs!$C$7)*(1+$E$5))</f>
        <v/>
      </c>
      <c r="D594" s="19">
        <f>IF($B594&gt;$C$5,"",($D593+Inputs!$C$7)*(1+$E$5)*(1-$G$5))</f>
        <v/>
      </c>
      <c r="E594" s="21">
        <f>IF($B594&gt;$C$5,"",($D593+Inputs!$C$7)*(1+$E$5)*$G$5)</f>
        <v/>
      </c>
      <c r="F594" s="21">
        <f>IF($B594&gt;$C$5,"",$F593+$E594)</f>
        <v/>
      </c>
      <c r="G594" s="19">
        <f>IF($B594&gt;$C$5,"",$C594-$D594)</f>
        <v/>
      </c>
      <c r="H594" s="19">
        <f>($H593+Inputs!$C$7)*(1+$E$5)*(1-$G$5)</f>
        <v/>
      </c>
    </row>
    <row r="595">
      <c r="B595" s="28" t="n">
        <v>587</v>
      </c>
      <c r="C595" s="19">
        <f>IF($B595&gt;$C$5,"",($C594+Inputs!$C$7)*(1+$E$5))</f>
        <v/>
      </c>
      <c r="D595" s="19">
        <f>IF($B595&gt;$C$5,"",($D594+Inputs!$C$7)*(1+$E$5)*(1-$G$5))</f>
        <v/>
      </c>
      <c r="E595" s="21">
        <f>IF($B595&gt;$C$5,"",($D594+Inputs!$C$7)*(1+$E$5)*$G$5)</f>
        <v/>
      </c>
      <c r="F595" s="21">
        <f>IF($B595&gt;$C$5,"",$F594+$E595)</f>
        <v/>
      </c>
      <c r="G595" s="19">
        <f>IF($B595&gt;$C$5,"",$C595-$D595)</f>
        <v/>
      </c>
      <c r="H595" s="19">
        <f>($H594+Inputs!$C$7)*(1+$E$5)*(1-$G$5)</f>
        <v/>
      </c>
    </row>
    <row r="596">
      <c r="B596" s="28" t="n">
        <v>588</v>
      </c>
      <c r="C596" s="19">
        <f>IF($B596&gt;$C$5,"",($C595+Inputs!$C$7)*(1+$E$5))</f>
        <v/>
      </c>
      <c r="D596" s="19">
        <f>IF($B596&gt;$C$5,"",($D595+Inputs!$C$7)*(1+$E$5)*(1-$G$5))</f>
        <v/>
      </c>
      <c r="E596" s="21">
        <f>IF($B596&gt;$C$5,"",($D595+Inputs!$C$7)*(1+$E$5)*$G$5)</f>
        <v/>
      </c>
      <c r="F596" s="21">
        <f>IF($B596&gt;$C$5,"",$F595+$E596)</f>
        <v/>
      </c>
      <c r="G596" s="19">
        <f>IF($B596&gt;$C$5,"",$C596-$D596)</f>
        <v/>
      </c>
      <c r="H596" s="19">
        <f>($H595+Inputs!$C$7)*(1+$E$5)*(1-$G$5)</f>
        <v/>
      </c>
    </row>
    <row r="597">
      <c r="B597" s="28" t="n">
        <v>589</v>
      </c>
      <c r="C597" s="19">
        <f>IF($B597&gt;$C$5,"",($C596+Inputs!$C$7)*(1+$E$5))</f>
        <v/>
      </c>
      <c r="D597" s="19">
        <f>IF($B597&gt;$C$5,"",($D596+Inputs!$C$7)*(1+$E$5)*(1-$G$5))</f>
        <v/>
      </c>
      <c r="E597" s="21">
        <f>IF($B597&gt;$C$5,"",($D596+Inputs!$C$7)*(1+$E$5)*$G$5)</f>
        <v/>
      </c>
      <c r="F597" s="21">
        <f>IF($B597&gt;$C$5,"",$F596+$E597)</f>
        <v/>
      </c>
      <c r="G597" s="19">
        <f>IF($B597&gt;$C$5,"",$C597-$D597)</f>
        <v/>
      </c>
      <c r="H597" s="19">
        <f>($H596+Inputs!$C$7)*(1+$E$5)*(1-$G$5)</f>
        <v/>
      </c>
    </row>
    <row r="598">
      <c r="B598" s="28" t="n">
        <v>590</v>
      </c>
      <c r="C598" s="19">
        <f>IF($B598&gt;$C$5,"",($C597+Inputs!$C$7)*(1+$E$5))</f>
        <v/>
      </c>
      <c r="D598" s="19">
        <f>IF($B598&gt;$C$5,"",($D597+Inputs!$C$7)*(1+$E$5)*(1-$G$5))</f>
        <v/>
      </c>
      <c r="E598" s="21">
        <f>IF($B598&gt;$C$5,"",($D597+Inputs!$C$7)*(1+$E$5)*$G$5)</f>
        <v/>
      </c>
      <c r="F598" s="21">
        <f>IF($B598&gt;$C$5,"",$F597+$E598)</f>
        <v/>
      </c>
      <c r="G598" s="19">
        <f>IF($B598&gt;$C$5,"",$C598-$D598)</f>
        <v/>
      </c>
      <c r="H598" s="19">
        <f>($H597+Inputs!$C$7)*(1+$E$5)*(1-$G$5)</f>
        <v/>
      </c>
    </row>
    <row r="599">
      <c r="B599" s="28" t="n">
        <v>591</v>
      </c>
      <c r="C599" s="19">
        <f>IF($B599&gt;$C$5,"",($C598+Inputs!$C$7)*(1+$E$5))</f>
        <v/>
      </c>
      <c r="D599" s="19">
        <f>IF($B599&gt;$C$5,"",($D598+Inputs!$C$7)*(1+$E$5)*(1-$G$5))</f>
        <v/>
      </c>
      <c r="E599" s="21">
        <f>IF($B599&gt;$C$5,"",($D598+Inputs!$C$7)*(1+$E$5)*$G$5)</f>
        <v/>
      </c>
      <c r="F599" s="21">
        <f>IF($B599&gt;$C$5,"",$F598+$E599)</f>
        <v/>
      </c>
      <c r="G599" s="19">
        <f>IF($B599&gt;$C$5,"",$C599-$D599)</f>
        <v/>
      </c>
      <c r="H599" s="19">
        <f>($H598+Inputs!$C$7)*(1+$E$5)*(1-$G$5)</f>
        <v/>
      </c>
    </row>
    <row r="600">
      <c r="B600" s="28" t="n">
        <v>592</v>
      </c>
      <c r="C600" s="19">
        <f>IF($B600&gt;$C$5,"",($C599+Inputs!$C$7)*(1+$E$5))</f>
        <v/>
      </c>
      <c r="D600" s="19">
        <f>IF($B600&gt;$C$5,"",($D599+Inputs!$C$7)*(1+$E$5)*(1-$G$5))</f>
        <v/>
      </c>
      <c r="E600" s="21">
        <f>IF($B600&gt;$C$5,"",($D599+Inputs!$C$7)*(1+$E$5)*$G$5)</f>
        <v/>
      </c>
      <c r="F600" s="21">
        <f>IF($B600&gt;$C$5,"",$F599+$E600)</f>
        <v/>
      </c>
      <c r="G600" s="19">
        <f>IF($B600&gt;$C$5,"",$C600-$D600)</f>
        <v/>
      </c>
      <c r="H600" s="19">
        <f>($H599+Inputs!$C$7)*(1+$E$5)*(1-$G$5)</f>
        <v/>
      </c>
    </row>
    <row r="601">
      <c r="B601" s="28" t="n">
        <v>593</v>
      </c>
      <c r="C601" s="19">
        <f>IF($B601&gt;$C$5,"",($C600+Inputs!$C$7)*(1+$E$5))</f>
        <v/>
      </c>
      <c r="D601" s="19">
        <f>IF($B601&gt;$C$5,"",($D600+Inputs!$C$7)*(1+$E$5)*(1-$G$5))</f>
        <v/>
      </c>
      <c r="E601" s="21">
        <f>IF($B601&gt;$C$5,"",($D600+Inputs!$C$7)*(1+$E$5)*$G$5)</f>
        <v/>
      </c>
      <c r="F601" s="21">
        <f>IF($B601&gt;$C$5,"",$F600+$E601)</f>
        <v/>
      </c>
      <c r="G601" s="19">
        <f>IF($B601&gt;$C$5,"",$C601-$D601)</f>
        <v/>
      </c>
      <c r="H601" s="19">
        <f>($H600+Inputs!$C$7)*(1+$E$5)*(1-$G$5)</f>
        <v/>
      </c>
    </row>
    <row r="602">
      <c r="B602" s="28" t="n">
        <v>594</v>
      </c>
      <c r="C602" s="19">
        <f>IF($B602&gt;$C$5,"",($C601+Inputs!$C$7)*(1+$E$5))</f>
        <v/>
      </c>
      <c r="D602" s="19">
        <f>IF($B602&gt;$C$5,"",($D601+Inputs!$C$7)*(1+$E$5)*(1-$G$5))</f>
        <v/>
      </c>
      <c r="E602" s="21">
        <f>IF($B602&gt;$C$5,"",($D601+Inputs!$C$7)*(1+$E$5)*$G$5)</f>
        <v/>
      </c>
      <c r="F602" s="21">
        <f>IF($B602&gt;$C$5,"",$F601+$E602)</f>
        <v/>
      </c>
      <c r="G602" s="19">
        <f>IF($B602&gt;$C$5,"",$C602-$D602)</f>
        <v/>
      </c>
      <c r="H602" s="19">
        <f>($H601+Inputs!$C$7)*(1+$E$5)*(1-$G$5)</f>
        <v/>
      </c>
    </row>
    <row r="603">
      <c r="B603" s="28" t="n">
        <v>595</v>
      </c>
      <c r="C603" s="19">
        <f>IF($B603&gt;$C$5,"",($C602+Inputs!$C$7)*(1+$E$5))</f>
        <v/>
      </c>
      <c r="D603" s="19">
        <f>IF($B603&gt;$C$5,"",($D602+Inputs!$C$7)*(1+$E$5)*(1-$G$5))</f>
        <v/>
      </c>
      <c r="E603" s="21">
        <f>IF($B603&gt;$C$5,"",($D602+Inputs!$C$7)*(1+$E$5)*$G$5)</f>
        <v/>
      </c>
      <c r="F603" s="21">
        <f>IF($B603&gt;$C$5,"",$F602+$E603)</f>
        <v/>
      </c>
      <c r="G603" s="19">
        <f>IF($B603&gt;$C$5,"",$C603-$D603)</f>
        <v/>
      </c>
      <c r="H603" s="19">
        <f>($H602+Inputs!$C$7)*(1+$E$5)*(1-$G$5)</f>
        <v/>
      </c>
    </row>
    <row r="604">
      <c r="B604" s="28" t="n">
        <v>596</v>
      </c>
      <c r="C604" s="19">
        <f>IF($B604&gt;$C$5,"",($C603+Inputs!$C$7)*(1+$E$5))</f>
        <v/>
      </c>
      <c r="D604" s="19">
        <f>IF($B604&gt;$C$5,"",($D603+Inputs!$C$7)*(1+$E$5)*(1-$G$5))</f>
        <v/>
      </c>
      <c r="E604" s="21">
        <f>IF($B604&gt;$C$5,"",($D603+Inputs!$C$7)*(1+$E$5)*$G$5)</f>
        <v/>
      </c>
      <c r="F604" s="21">
        <f>IF($B604&gt;$C$5,"",$F603+$E604)</f>
        <v/>
      </c>
      <c r="G604" s="19">
        <f>IF($B604&gt;$C$5,"",$C604-$D604)</f>
        <v/>
      </c>
      <c r="H604" s="19">
        <f>($H603+Inputs!$C$7)*(1+$E$5)*(1-$G$5)</f>
        <v/>
      </c>
    </row>
    <row r="605">
      <c r="B605" s="28" t="n">
        <v>597</v>
      </c>
      <c r="C605" s="19">
        <f>IF($B605&gt;$C$5,"",($C604+Inputs!$C$7)*(1+$E$5))</f>
        <v/>
      </c>
      <c r="D605" s="19">
        <f>IF($B605&gt;$C$5,"",($D604+Inputs!$C$7)*(1+$E$5)*(1-$G$5))</f>
        <v/>
      </c>
      <c r="E605" s="21">
        <f>IF($B605&gt;$C$5,"",($D604+Inputs!$C$7)*(1+$E$5)*$G$5)</f>
        <v/>
      </c>
      <c r="F605" s="21">
        <f>IF($B605&gt;$C$5,"",$F604+$E605)</f>
        <v/>
      </c>
      <c r="G605" s="19">
        <f>IF($B605&gt;$C$5,"",$C605-$D605)</f>
        <v/>
      </c>
      <c r="H605" s="19">
        <f>($H604+Inputs!$C$7)*(1+$E$5)*(1-$G$5)</f>
        <v/>
      </c>
    </row>
    <row r="606">
      <c r="B606" s="28" t="n">
        <v>598</v>
      </c>
      <c r="C606" s="19">
        <f>IF($B606&gt;$C$5,"",($C605+Inputs!$C$7)*(1+$E$5))</f>
        <v/>
      </c>
      <c r="D606" s="19">
        <f>IF($B606&gt;$C$5,"",($D605+Inputs!$C$7)*(1+$E$5)*(1-$G$5))</f>
        <v/>
      </c>
      <c r="E606" s="21">
        <f>IF($B606&gt;$C$5,"",($D605+Inputs!$C$7)*(1+$E$5)*$G$5)</f>
        <v/>
      </c>
      <c r="F606" s="21">
        <f>IF($B606&gt;$C$5,"",$F605+$E606)</f>
        <v/>
      </c>
      <c r="G606" s="19">
        <f>IF($B606&gt;$C$5,"",$C606-$D606)</f>
        <v/>
      </c>
      <c r="H606" s="19">
        <f>($H605+Inputs!$C$7)*(1+$E$5)*(1-$G$5)</f>
        <v/>
      </c>
    </row>
    <row r="607">
      <c r="B607" s="28" t="n">
        <v>599</v>
      </c>
      <c r="C607" s="19">
        <f>IF($B607&gt;$C$5,"",($C606+Inputs!$C$7)*(1+$E$5))</f>
        <v/>
      </c>
      <c r="D607" s="19">
        <f>IF($B607&gt;$C$5,"",($D606+Inputs!$C$7)*(1+$E$5)*(1-$G$5))</f>
        <v/>
      </c>
      <c r="E607" s="21">
        <f>IF($B607&gt;$C$5,"",($D606+Inputs!$C$7)*(1+$E$5)*$G$5)</f>
        <v/>
      </c>
      <c r="F607" s="21">
        <f>IF($B607&gt;$C$5,"",$F606+$E607)</f>
        <v/>
      </c>
      <c r="G607" s="19">
        <f>IF($B607&gt;$C$5,"",$C607-$D607)</f>
        <v/>
      </c>
      <c r="H607" s="19">
        <f>($H606+Inputs!$C$7)*(1+$E$5)*(1-$G$5)</f>
        <v/>
      </c>
    </row>
    <row r="608">
      <c r="B608" s="28" t="n">
        <v>600</v>
      </c>
      <c r="C608" s="19">
        <f>IF($B608&gt;$C$5,"",($C607+Inputs!$C$7)*(1+$E$5))</f>
        <v/>
      </c>
      <c r="D608" s="19">
        <f>IF($B608&gt;$C$5,"",($D607+Inputs!$C$7)*(1+$E$5)*(1-$G$5))</f>
        <v/>
      </c>
      <c r="E608" s="21">
        <f>IF($B608&gt;$C$5,"",($D607+Inputs!$C$7)*(1+$E$5)*$G$5)</f>
        <v/>
      </c>
      <c r="F608" s="21">
        <f>IF($B608&gt;$C$5,"",$F607+$E608)</f>
        <v/>
      </c>
      <c r="G608" s="19">
        <f>IF($B608&gt;$C$5,"",$C608-$D608)</f>
        <v/>
      </c>
      <c r="H608" s="19">
        <f>($H607+Inputs!$C$7)*(1+$E$5)*(1-$G$5)</f>
        <v/>
      </c>
    </row>
    <row r="610">
      <c r="B610" s="30" t="inlineStr">
        <is>
          <t>Column H is the only one that ignores the horizon. It is the same fee-paying saver still contributing after the others have stopped, which is what the catch-up figure on The Cost tab measures.</t>
        </is>
      </c>
    </row>
    <row r="611"/>
  </sheetData>
  <mergeCells count="1">
    <mergeCell ref="B610:G61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B2:E44"/>
  <sheetViews>
    <sheetView showGridLines="0" workbookViewId="0">
      <selection activeCell="A1" sqref="A1"/>
    </sheetView>
  </sheetViews>
  <sheetFormatPr baseColWidth="8" defaultRowHeight="15"/>
  <cols>
    <col width="3" customWidth="1" min="1" max="1"/>
    <col width="46" customWidth="1" min="2" max="2"/>
    <col width="18" customWidth="1" min="3" max="3"/>
    <col width="18" customWidth="1" min="4" max="4"/>
    <col width="56" customWidth="1" min="5" max="5"/>
  </cols>
  <sheetData>
    <row r="2">
      <c r="B2" s="1" t="inlineStr">
        <is>
          <t>What The Fee Costs You</t>
        </is>
      </c>
    </row>
    <row r="3">
      <c r="B3" s="2" t="inlineStr">
        <is>
          <t>Every figure below is computed from the Inputs tab. Change an input, everything moves.</t>
        </is>
      </c>
    </row>
    <row r="5">
      <c r="B5" s="9" t="inlineStr">
        <is>
          <t>In dollars</t>
        </is>
      </c>
      <c r="C5" s="10" t="n"/>
      <c r="D5" s="10" t="n"/>
      <c r="E5" s="10" t="n"/>
    </row>
    <row r="6">
      <c r="B6" s="6" t="inlineStr">
        <is>
          <t>Ending balance if you paid nothing</t>
        </is>
      </c>
      <c r="C6" s="31">
        <f>INDEX(Engine!$C$8:$C$608,Inputs!$C$8*12+1)</f>
        <v/>
      </c>
      <c r="D6" s="6" t="inlineStr"/>
      <c r="E6" s="2" t="inlineStr">
        <is>
          <t>The fee-free path, same market, same contributions.</t>
        </is>
      </c>
    </row>
    <row r="7">
      <c r="B7" s="6" t="inlineStr">
        <is>
          <t>Ending balance at your all-in cost</t>
        </is>
      </c>
      <c r="C7" s="31">
        <f>INDEX(Engine!$D$8:$D$608,Inputs!$C$8*12+1)</f>
        <v/>
      </c>
      <c r="E7" s="2" t="inlineStr">
        <is>
          <t>What you are on track to actually have.</t>
        </is>
      </c>
    </row>
    <row r="8">
      <c r="B8" s="15" t="inlineStr">
        <is>
          <t>What the fee cost you</t>
        </is>
      </c>
      <c r="C8" s="32">
        <f>C6-C7</f>
        <v/>
      </c>
      <c r="D8" s="23" t="n"/>
      <c r="E8" s="17" t="inlineStr">
        <is>
          <t>Nobody will ever send you an invoice for this number.</t>
        </is>
      </c>
    </row>
    <row r="10">
      <c r="B10" s="9" t="inlineStr">
        <is>
          <t>The half you never see</t>
        </is>
      </c>
      <c r="C10" s="10" t="n"/>
      <c r="D10" s="10" t="n"/>
      <c r="E10" s="10" t="n"/>
    </row>
    <row r="11">
      <c r="B11" s="6" t="inlineStr">
        <is>
          <t>Fees that actually left your account</t>
        </is>
      </c>
      <c r="C11" s="19">
        <f>INDEX(Engine!$F$8:$F$608,Inputs!$C$8*12+1)</f>
        <v/>
      </c>
      <c r="E11" s="2" t="inlineStr">
        <is>
          <t>The sum of every monthly charge, undiscounted.</t>
        </is>
      </c>
    </row>
    <row r="12">
      <c r="B12" s="6" t="inlineStr">
        <is>
          <t>Returns those fees never earned</t>
        </is>
      </c>
      <c r="C12" s="33">
        <f>C8-C11</f>
        <v/>
      </c>
      <c r="E12" s="2" t="inlineStr">
        <is>
          <t>The compounding on money that left. Usually the larger half.</t>
        </is>
      </c>
    </row>
    <row r="13">
      <c r="B13" s="6" t="inlineStr">
        <is>
          <t>Share of the cost that was never a fee</t>
        </is>
      </c>
      <c r="C13" s="18">
        <f>IF(C8=0,0,C12/C8)</f>
        <v/>
      </c>
      <c r="E13" s="2" t="inlineStr">
        <is>
          <t>A fee is a payment plus a permanent removal from the machine.</t>
        </is>
      </c>
    </row>
    <row r="15">
      <c r="B15" s="9" t="inlineStr">
        <is>
          <t>As a share</t>
        </is>
      </c>
      <c r="C15" s="10" t="n"/>
      <c r="D15" s="10" t="n"/>
      <c r="E15" s="10" t="n"/>
    </row>
    <row r="16">
      <c r="B16" s="6" t="inlineStr">
        <is>
          <t>Fee cost as a share of your ending balance</t>
        </is>
      </c>
      <c r="C16" s="18">
        <f>IF(C6=0,0,C8/C6)</f>
        <v/>
      </c>
      <c r="E16" s="2" t="inlineStr">
        <is>
          <t>The number a percentage-of-assets quote is designed to obscure.</t>
        </is>
      </c>
    </row>
    <row r="17">
      <c r="B17" s="6" t="inlineStr">
        <is>
          <t>Fee cost as a share of your investment gains</t>
        </is>
      </c>
      <c r="C17" s="18">
        <f>IF((C6-Inputs!$C$19)=0,0,C8/(C6-Inputs!$C$19))</f>
        <v/>
      </c>
      <c r="E17" s="2" t="inlineStr">
        <is>
          <t>Gains are the fee-free ending balance less everything you put in.</t>
        </is>
      </c>
    </row>
    <row r="18">
      <c r="B18" s="6" t="inlineStr">
        <is>
          <t>Fee as a share of your expected annual return</t>
        </is>
      </c>
      <c r="C18" s="34">
        <f>Inputs!$C$18</f>
        <v/>
      </c>
      <c r="E18" s="2" t="inlineStr">
        <is>
          <t>What you hand over out of the output of your capital, every year.</t>
        </is>
      </c>
    </row>
    <row r="20">
      <c r="B20" s="9" t="inlineStr">
        <is>
          <t>In years</t>
        </is>
      </c>
      <c r="C20" s="10" t="n"/>
      <c r="D20" s="10" t="n"/>
      <c r="E20" s="10" t="n"/>
    </row>
    <row r="21">
      <c r="B21" s="6" t="inlineStr">
        <is>
          <t>Extra months of contributions to catch up</t>
        </is>
      </c>
      <c r="C21" s="28">
        <f>IF(Engine!$H$608&lt;C6,"",MAX(0,MATCH(C6,Engine!$H$8:$H$608,1)-Inputs!$C$8*12))</f>
        <v/>
      </c>
    </row>
    <row r="22">
      <c r="B22" s="15" t="inlineStr">
        <is>
          <t>Extra years of contributions to catch up</t>
        </is>
      </c>
      <c r="C22" s="35">
        <f>IF(C21="","",C21/12)</f>
        <v/>
      </c>
      <c r="D22" s="23" t="n"/>
      <c r="E22" s="36" t="inlineStr">
        <is>
          <t>The same contribution, for this much longer, to end up where you would have been. This is the figure to remember.</t>
        </is>
      </c>
    </row>
    <row r="23">
      <c r="B23" s="37" t="inlineStr">
        <is>
          <t>If the engine runs out of months before catching up, extend the horizon on the Inputs tab.</t>
        </is>
      </c>
    </row>
    <row r="25">
      <c r="B25" s="9" t="inlineStr">
        <is>
          <t>What a different arrangement would be worth</t>
        </is>
      </c>
      <c r="C25" s="10" t="n"/>
      <c r="D25" s="10" t="n"/>
      <c r="E25" s="10" t="n"/>
    </row>
    <row r="26">
      <c r="B26" s="3" t="inlineStr">
        <is>
          <t>All-in cost</t>
        </is>
      </c>
      <c r="C26" s="20" t="inlineStr">
        <is>
          <t>Ending balance</t>
        </is>
      </c>
      <c r="D26" s="20" t="inlineStr">
        <is>
          <t>Given up</t>
        </is>
      </c>
      <c r="E26" s="3" t="inlineStr"/>
    </row>
    <row r="27">
      <c r="B27" s="38" t="n">
        <v>0.0003</v>
      </c>
      <c r="C27" s="19">
        <f>Inputs!$C$6*(1+((1+Inputs!$C$9/12)*(1-0.0003/12)-1))^(Inputs!$C$8*12)+Inputs!$C$7*(1+((1+Inputs!$C$9/12)*(1-0.0003/12)-1))*((1+((1+Inputs!$C$9/12)*(1-0.0003/12)-1))^(Inputs!$C$8*12)-1)/((1+Inputs!$C$9/12)*(1-0.0003/12)-1)</f>
        <v/>
      </c>
      <c r="D27" s="19">
        <f>$C$6-C27</f>
        <v/>
      </c>
      <c r="E27" s="2" t="inlineStr">
        <is>
          <t>A broad index fund</t>
        </is>
      </c>
    </row>
    <row r="28">
      <c r="B28" s="38" t="n">
        <v>0.002</v>
      </c>
      <c r="C28" s="19">
        <f>Inputs!$C$6*(1+((1+Inputs!$C$9/12)*(1-0.002/12)-1))^(Inputs!$C$8*12)+Inputs!$C$7*(1+((1+Inputs!$C$9/12)*(1-0.002/12)-1))*((1+((1+Inputs!$C$9/12)*(1-0.002/12)-1))^(Inputs!$C$8*12)-1)/((1+Inputs!$C$9/12)*(1-0.002/12)-1)</f>
        <v/>
      </c>
      <c r="D28" s="19">
        <f>$C$6-C28</f>
        <v/>
      </c>
      <c r="E28" s="2" t="inlineStr">
        <is>
          <t>A cheap fund plus nothing</t>
        </is>
      </c>
    </row>
    <row r="29">
      <c r="B29" s="38" t="n">
        <v>0.005</v>
      </c>
      <c r="C29" s="19">
        <f>Inputs!$C$6*(1+((1+Inputs!$C$9/12)*(1-0.005/12)-1))^(Inputs!$C$8*12)+Inputs!$C$7*(1+((1+Inputs!$C$9/12)*(1-0.005/12)-1))*((1+((1+Inputs!$C$9/12)*(1-0.005/12)-1))^(Inputs!$C$8*12)-1)/((1+Inputs!$C$9/12)*(1-0.005/12)-1)</f>
        <v/>
      </c>
      <c r="D29" s="19">
        <f>$C$6-C29</f>
        <v/>
      </c>
      <c r="E29" s="2" t="inlineStr">
        <is>
          <t>A typical target date fund</t>
        </is>
      </c>
    </row>
    <row r="30">
      <c r="B30" s="38" t="n">
        <v>0.01</v>
      </c>
      <c r="C30" s="19">
        <f>Inputs!$C$6*(1+((1+Inputs!$C$9/12)*(1-0.01/12)-1))^(Inputs!$C$8*12)+Inputs!$C$7*(1+((1+Inputs!$C$9/12)*(1-0.01/12)-1))*((1+((1+Inputs!$C$9/12)*(1-0.01/12)-1))^(Inputs!$C$8*12)-1)/((1+Inputs!$C$9/12)*(1-0.01/12)-1)</f>
        <v/>
      </c>
      <c r="D30" s="19">
        <f>$C$6-C30</f>
        <v/>
      </c>
      <c r="E30" s="2" t="inlineStr">
        <is>
          <t>A typical adviser, cheap funds</t>
        </is>
      </c>
    </row>
    <row r="31">
      <c r="B31" s="38" t="n">
        <v>0.015</v>
      </c>
      <c r="C31" s="19">
        <f>Inputs!$C$6*(1+((1+Inputs!$C$9/12)*(1-0.015/12)-1))^(Inputs!$C$8*12)+Inputs!$C$7*(1+((1+Inputs!$C$9/12)*(1-0.015/12)-1))*((1+((1+Inputs!$C$9/12)*(1-0.015/12)-1))^(Inputs!$C$8*12)-1)/((1+Inputs!$C$9/12)*(1-0.015/12)-1)</f>
        <v/>
      </c>
      <c r="D31" s="19">
        <f>$C$6-C31</f>
        <v/>
      </c>
      <c r="E31" s="2" t="inlineStr">
        <is>
          <t>A typical adviser, typical funds</t>
        </is>
      </c>
    </row>
    <row r="32">
      <c r="B32" s="38" t="n">
        <v>0.02</v>
      </c>
      <c r="C32" s="19">
        <f>Inputs!$C$6*(1+((1+Inputs!$C$9/12)*(1-0.02/12)-1))^(Inputs!$C$8*12)+Inputs!$C$7*(1+((1+Inputs!$C$9/12)*(1-0.02/12)-1))*((1+((1+Inputs!$C$9/12)*(1-0.02/12)-1))^(Inputs!$C$8*12)-1)/((1+Inputs!$C$9/12)*(1-0.02/12)-1)</f>
        <v/>
      </c>
      <c r="D32" s="19">
        <f>$C$6-C32</f>
        <v/>
      </c>
      <c r="E32" s="2" t="inlineStr">
        <is>
          <t>Fully loaded</t>
        </is>
      </c>
    </row>
    <row r="34">
      <c r="B34" s="30" t="inlineStr">
        <is>
          <t>This table uses a closed-form annuity at each net rate rather than the Engine tab, so the two methods act as a check on each other. Run your own all-in cost through both and they agree to the cent.</t>
        </is>
      </c>
    </row>
    <row r="35"/>
    <row r="37">
      <c r="B37" s="9" t="inlineStr">
        <is>
          <t>How the damage grows with time</t>
        </is>
      </c>
      <c r="C37" s="10" t="n"/>
      <c r="D37" s="10" t="n"/>
      <c r="E37" s="10" t="n"/>
    </row>
    <row r="38">
      <c r="B38" s="3" t="inlineStr">
        <is>
          <t>Years</t>
        </is>
      </c>
      <c r="C38" s="20" t="inlineStr">
        <is>
          <t>No fee</t>
        </is>
      </c>
      <c r="D38" s="20" t="inlineStr">
        <is>
          <t>At your cost</t>
        </is>
      </c>
      <c r="E38" s="3" t="inlineStr">
        <is>
          <t>Share of the outcome the fee takes</t>
        </is>
      </c>
    </row>
    <row r="39">
      <c r="B39" s="28" t="n">
        <v>10</v>
      </c>
      <c r="C39" s="19">
        <f>Inputs!$C$6*(1+((1+Inputs!$C$9/12)-1))^(10*12)+Inputs!$C$7*(1+((1+Inputs!$C$9/12)-1))*((1+((1+Inputs!$C$9/12)-1))^(10*12)-1)/((1+Inputs!$C$9/12)-1)</f>
        <v/>
      </c>
      <c r="D39" s="19">
        <f>Inputs!$C$6*(1+((1+Inputs!$C$9/12)*(1-Inputs!$C$15/12)-1))^(10*12)+Inputs!$C$7*(1+((1+Inputs!$C$9/12)*(1-Inputs!$C$15/12)-1))*((1+((1+Inputs!$C$9/12)*(1-Inputs!$C$15/12)-1))^(10*12)-1)/((1+Inputs!$C$9/12)*(1-Inputs!$C$15/12)-1)</f>
        <v/>
      </c>
      <c r="E39" s="18">
        <f>IF(C39=0,0,(C39-D39)/C39)</f>
        <v/>
      </c>
    </row>
    <row r="40">
      <c r="B40" s="28" t="n">
        <v>20</v>
      </c>
      <c r="C40" s="19">
        <f>Inputs!$C$6*(1+((1+Inputs!$C$9/12)-1))^(20*12)+Inputs!$C$7*(1+((1+Inputs!$C$9/12)-1))*((1+((1+Inputs!$C$9/12)-1))^(20*12)-1)/((1+Inputs!$C$9/12)-1)</f>
        <v/>
      </c>
      <c r="D40" s="19">
        <f>Inputs!$C$6*(1+((1+Inputs!$C$9/12)*(1-Inputs!$C$15/12)-1))^(20*12)+Inputs!$C$7*(1+((1+Inputs!$C$9/12)*(1-Inputs!$C$15/12)-1))*((1+((1+Inputs!$C$9/12)*(1-Inputs!$C$15/12)-1))^(20*12)-1)/((1+Inputs!$C$9/12)*(1-Inputs!$C$15/12)-1)</f>
        <v/>
      </c>
      <c r="E40" s="18">
        <f>IF(C40=0,0,(C40-D40)/C40)</f>
        <v/>
      </c>
    </row>
    <row r="41">
      <c r="B41" s="28" t="n">
        <v>30</v>
      </c>
      <c r="C41" s="19">
        <f>Inputs!$C$6*(1+((1+Inputs!$C$9/12)-1))^(30*12)+Inputs!$C$7*(1+((1+Inputs!$C$9/12)-1))*((1+((1+Inputs!$C$9/12)-1))^(30*12)-1)/((1+Inputs!$C$9/12)-1)</f>
        <v/>
      </c>
      <c r="D41" s="19">
        <f>Inputs!$C$6*(1+((1+Inputs!$C$9/12)*(1-Inputs!$C$15/12)-1))^(30*12)+Inputs!$C$7*(1+((1+Inputs!$C$9/12)*(1-Inputs!$C$15/12)-1))*((1+((1+Inputs!$C$9/12)*(1-Inputs!$C$15/12)-1))^(30*12)-1)/((1+Inputs!$C$9/12)*(1-Inputs!$C$15/12)-1)</f>
        <v/>
      </c>
      <c r="E41" s="18">
        <f>IF(C41=0,0,(C41-D41)/C41)</f>
        <v/>
      </c>
    </row>
    <row r="42">
      <c r="B42" s="28" t="n">
        <v>40</v>
      </c>
      <c r="C42" s="19">
        <f>Inputs!$C$6*(1+((1+Inputs!$C$9/12)-1))^(40*12)+Inputs!$C$7*(1+((1+Inputs!$C$9/12)-1))*((1+((1+Inputs!$C$9/12)-1))^(40*12)-1)/((1+Inputs!$C$9/12)-1)</f>
        <v/>
      </c>
      <c r="D42" s="19">
        <f>Inputs!$C$6*(1+((1+Inputs!$C$9/12)*(1-Inputs!$C$15/12)-1))^(40*12)+Inputs!$C$7*(1+((1+Inputs!$C$9/12)*(1-Inputs!$C$15/12)-1))*((1+((1+Inputs!$C$9/12)*(1-Inputs!$C$15/12)-1))^(40*12)-1)/((1+Inputs!$C$9/12)*(1-Inputs!$C$15/12)-1)</f>
        <v/>
      </c>
      <c r="E42" s="18">
        <f>IF(C42=0,0,(C42-D42)/C42)</f>
        <v/>
      </c>
    </row>
    <row r="43">
      <c r="B43" s="30" t="inlineStr">
        <is>
          <t>Fees compound on the same clock as returns, so a longer horizon means a larger share, not a smaller one. Being early is a liability here, and it is the reason to fix the cost decision before the contribution decision.</t>
        </is>
      </c>
    </row>
    <row r="44"/>
  </sheetData>
  <mergeCells count="2">
    <mergeCell ref="B34:E35"/>
    <mergeCell ref="B43:E4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2026-08-30T16:37:34Z</dcterms:created>
  <dcterms:modified xmlns:dcterms="http://purl.org/dc/terms/" xmlns:xsi="http://www.w3.org/2001/XMLSchema-instance" xsi:type="dcterms:W3CDTF">2026-08-30T16:37:35Z</dcterms:modified>
</cp:coreProperties>
</file>